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 tabRatio="837" activeTab="9"/>
  </bookViews>
  <sheets>
    <sheet name="Enter Draw" sheetId="7" r:id="rId1"/>
    <sheet name="Draw" sheetId="8" state="hidden" r:id="rId2"/>
    <sheet name="1st Open" sheetId="1" r:id="rId3"/>
    <sheet name="1st Open Results" sheetId="11" r:id="rId4"/>
    <sheet name="Youth" sheetId="19" r:id="rId5"/>
    <sheet name=" Youth Calculations" sheetId="20" state="hidden" r:id="rId6"/>
    <sheet name="Youth Results" sheetId="18" r:id="rId7"/>
    <sheet name="PeeWee" sheetId="21" r:id="rId8"/>
    <sheet name="2nd Open" sheetId="12" r:id="rId9"/>
    <sheet name="2nd Open Results" sheetId="15" r:id="rId10"/>
    <sheet name="Poles" sheetId="13" r:id="rId11"/>
    <sheet name="Poles Results" sheetId="17" r:id="rId12"/>
    <sheet name="Poles Calculations" sheetId="16" state="hidden" r:id="rId13"/>
  </sheets>
  <definedNames>
    <definedName name="_xlnm._FilterDatabase" localSheetId="3" hidden="1">'1st Open Results'!$A$1:$F$51</definedName>
    <definedName name="_xlnm._FilterDatabase" localSheetId="9" hidden="1">'2nd Open Results'!$A$1:$F$51</definedName>
    <definedName name="_xlnm._FilterDatabase" localSheetId="11" hidden="1">'Poles Results'!$A$1:$F$51</definedName>
    <definedName name="_xlnm._FilterDatabase" localSheetId="6" hidden="1">'Youth Results'!$A$1:$F$51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2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3"/>
  <c r="J25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3"/>
  <c r="F97" i="13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181" i="12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151" i="19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G2" i="8"/>
  <c r="F2" s="1"/>
  <c r="G8"/>
  <c r="F8" s="1"/>
  <c r="H8"/>
  <c r="C8" i="12" s="1"/>
  <c r="G9" i="8"/>
  <c r="F9" s="1"/>
  <c r="H9"/>
  <c r="C9" i="12" s="1"/>
  <c r="G10" i="8"/>
  <c r="F10" s="1"/>
  <c r="H10"/>
  <c r="C10" i="12" s="1"/>
  <c r="G11" i="8"/>
  <c r="F11" s="1"/>
  <c r="H11"/>
  <c r="C11" i="12" s="1"/>
  <c r="G12" i="8"/>
  <c r="F12" s="1"/>
  <c r="H12"/>
  <c r="C12" i="12" s="1"/>
  <c r="G14" i="8"/>
  <c r="F14" s="1"/>
  <c r="H14"/>
  <c r="C14" i="12" s="1"/>
  <c r="G15" i="8"/>
  <c r="F15" s="1"/>
  <c r="H15"/>
  <c r="C15" i="12" s="1"/>
  <c r="G16" i="8"/>
  <c r="F16" s="1"/>
  <c r="H16"/>
  <c r="C16" i="12" s="1"/>
  <c r="G17" i="8"/>
  <c r="F17" s="1"/>
  <c r="H17"/>
  <c r="C17" i="12" s="1"/>
  <c r="G18" i="8"/>
  <c r="F18" s="1"/>
  <c r="H18"/>
  <c r="C18" i="12" s="1"/>
  <c r="G20" i="8"/>
  <c r="F20" s="1"/>
  <c r="H20"/>
  <c r="C20" i="12" s="1"/>
  <c r="G21" i="8"/>
  <c r="F21" s="1"/>
  <c r="H21"/>
  <c r="C21" i="12" s="1"/>
  <c r="G22" i="8"/>
  <c r="F22" s="1"/>
  <c r="H22"/>
  <c r="C22" i="12" s="1"/>
  <c r="G23" i="8"/>
  <c r="F23" s="1"/>
  <c r="H23"/>
  <c r="C23" i="12" s="1"/>
  <c r="G24" i="8"/>
  <c r="F24" s="1"/>
  <c r="H24"/>
  <c r="C24" i="12" s="1"/>
  <c r="G26" i="8"/>
  <c r="F26" s="1"/>
  <c r="H26"/>
  <c r="C26" i="12" s="1"/>
  <c r="G27" i="8"/>
  <c r="F27" s="1"/>
  <c r="H27"/>
  <c r="C27" i="12" s="1"/>
  <c r="G28" i="8"/>
  <c r="F28" s="1"/>
  <c r="H28"/>
  <c r="C28" i="12" s="1"/>
  <c r="G29" i="8"/>
  <c r="F29" s="1"/>
  <c r="H29"/>
  <c r="C29" i="12" s="1"/>
  <c r="G30" i="8"/>
  <c r="F30" s="1"/>
  <c r="H30"/>
  <c r="C30" i="12" s="1"/>
  <c r="G32" i="8"/>
  <c r="F32" s="1"/>
  <c r="H32"/>
  <c r="C32" i="12" s="1"/>
  <c r="G33" i="8"/>
  <c r="F33" s="1"/>
  <c r="H33"/>
  <c r="C33" i="12" s="1"/>
  <c r="G34" i="8"/>
  <c r="F34" s="1"/>
  <c r="H34"/>
  <c r="C34" i="12" s="1"/>
  <c r="G35" i="8"/>
  <c r="F35" s="1"/>
  <c r="H35"/>
  <c r="C35" i="12" s="1"/>
  <c r="G36" i="8"/>
  <c r="F36" s="1"/>
  <c r="H36"/>
  <c r="C36" i="12" s="1"/>
  <c r="G38" i="8"/>
  <c r="F38" s="1"/>
  <c r="H38"/>
  <c r="C38" i="12" s="1"/>
  <c r="G39" i="8"/>
  <c r="F39" s="1"/>
  <c r="H39"/>
  <c r="C39" i="12" s="1"/>
  <c r="G40" i="8"/>
  <c r="F40" s="1"/>
  <c r="H40"/>
  <c r="C40" i="12" s="1"/>
  <c r="G41" i="8"/>
  <c r="F41" s="1"/>
  <c r="H41"/>
  <c r="C41" i="12" s="1"/>
  <c r="G42" i="8"/>
  <c r="F42" s="1"/>
  <c r="H42"/>
  <c r="C42" i="12" s="1"/>
  <c r="G44" i="8"/>
  <c r="F44" s="1"/>
  <c r="H44"/>
  <c r="C44" i="12" s="1"/>
  <c r="G45" i="8"/>
  <c r="F45" s="1"/>
  <c r="H45"/>
  <c r="C45" i="12" s="1"/>
  <c r="G46" i="8"/>
  <c r="F46" s="1"/>
  <c r="H46"/>
  <c r="C46" i="12" s="1"/>
  <c r="G47" i="8"/>
  <c r="H47"/>
  <c r="C47" i="12"/>
  <c r="G48" i="8"/>
  <c r="F48"/>
  <c r="H48"/>
  <c r="C48" i="12"/>
  <c r="G50" i="8"/>
  <c r="F50"/>
  <c r="H50"/>
  <c r="C50" i="12"/>
  <c r="G51" i="8"/>
  <c r="F51"/>
  <c r="H51"/>
  <c r="C51" i="12"/>
  <c r="G52" i="8"/>
  <c r="F52"/>
  <c r="H52"/>
  <c r="C52" i="12"/>
  <c r="G53" i="8"/>
  <c r="F53"/>
  <c r="H53"/>
  <c r="C53" i="12"/>
  <c r="G54" i="8"/>
  <c r="F54"/>
  <c r="H54"/>
  <c r="C54" i="12"/>
  <c r="G56" i="8"/>
  <c r="F56"/>
  <c r="H56"/>
  <c r="C56" i="12"/>
  <c r="G57" i="8"/>
  <c r="F57"/>
  <c r="H57"/>
  <c r="C57" i="12"/>
  <c r="G58" i="8"/>
  <c r="F58"/>
  <c r="H58"/>
  <c r="C58" i="12"/>
  <c r="G59" i="8"/>
  <c r="F59"/>
  <c r="H59"/>
  <c r="C59" i="12"/>
  <c r="G60" i="8"/>
  <c r="F60"/>
  <c r="H60"/>
  <c r="C60" i="12"/>
  <c r="G62" i="8"/>
  <c r="F62"/>
  <c r="H62"/>
  <c r="C62" i="12"/>
  <c r="G63" i="8"/>
  <c r="F63"/>
  <c r="H63"/>
  <c r="C63" i="12"/>
  <c r="G64" i="8"/>
  <c r="F64"/>
  <c r="H64"/>
  <c r="C64" i="12"/>
  <c r="G65" i="8"/>
  <c r="F65"/>
  <c r="H65"/>
  <c r="C65" i="12"/>
  <c r="G66" i="8"/>
  <c r="F66"/>
  <c r="H66"/>
  <c r="C66" i="12"/>
  <c r="G68" i="8"/>
  <c r="F68"/>
  <c r="H68"/>
  <c r="C68" i="12"/>
  <c r="G69" i="8"/>
  <c r="F69"/>
  <c r="H69"/>
  <c r="C69" i="12"/>
  <c r="G70" i="8"/>
  <c r="F70"/>
  <c r="H70"/>
  <c r="C70" i="12"/>
  <c r="G71" i="8"/>
  <c r="F71"/>
  <c r="H71"/>
  <c r="C71" i="12"/>
  <c r="G72" i="8"/>
  <c r="F72"/>
  <c r="H72"/>
  <c r="C72" i="12"/>
  <c r="G74" i="8"/>
  <c r="F74"/>
  <c r="H74"/>
  <c r="C74" i="12"/>
  <c r="G75" i="8"/>
  <c r="F75"/>
  <c r="H75"/>
  <c r="C75" i="12"/>
  <c r="G76" i="8"/>
  <c r="F76"/>
  <c r="H76"/>
  <c r="C76" i="12"/>
  <c r="G77" i="8"/>
  <c r="F77"/>
  <c r="H77"/>
  <c r="C77" i="12"/>
  <c r="G78" i="8"/>
  <c r="F78"/>
  <c r="H78"/>
  <c r="C78" i="12"/>
  <c r="G80" i="8"/>
  <c r="F80"/>
  <c r="H80"/>
  <c r="C80" i="12"/>
  <c r="G81" i="8"/>
  <c r="F81"/>
  <c r="H81"/>
  <c r="C81" i="12"/>
  <c r="G82" i="8"/>
  <c r="F82"/>
  <c r="H82"/>
  <c r="C82" i="12"/>
  <c r="G83" i="8"/>
  <c r="F83"/>
  <c r="H83"/>
  <c r="C83" i="12"/>
  <c r="G84" i="8"/>
  <c r="F84"/>
  <c r="H84"/>
  <c r="C84" i="12"/>
  <c r="G86" i="8"/>
  <c r="F86"/>
  <c r="H86"/>
  <c r="C86" i="12"/>
  <c r="G87" i="8"/>
  <c r="F87"/>
  <c r="H87"/>
  <c r="C87" i="12"/>
  <c r="G88" i="8"/>
  <c r="F88"/>
  <c r="H88"/>
  <c r="C88" i="12"/>
  <c r="G89" i="8"/>
  <c r="F89"/>
  <c r="H89"/>
  <c r="C89" i="12"/>
  <c r="G90" i="8"/>
  <c r="F90"/>
  <c r="H90"/>
  <c r="C90" i="12"/>
  <c r="G92" i="8"/>
  <c r="F92"/>
  <c r="H92"/>
  <c r="C92" i="12"/>
  <c r="G93" i="8"/>
  <c r="F93"/>
  <c r="H93"/>
  <c r="C93" i="12"/>
  <c r="G94" i="8"/>
  <c r="F94"/>
  <c r="H94"/>
  <c r="C94" i="12"/>
  <c r="G95" i="8"/>
  <c r="F95"/>
  <c r="H95"/>
  <c r="C95" i="12"/>
  <c r="G96" i="8"/>
  <c r="F96"/>
  <c r="H96"/>
  <c r="C96" i="12"/>
  <c r="G98" i="8"/>
  <c r="F98"/>
  <c r="H98"/>
  <c r="C98" i="12"/>
  <c r="G99" i="8"/>
  <c r="F99"/>
  <c r="H99"/>
  <c r="C99" i="12"/>
  <c r="G100" i="8"/>
  <c r="F100"/>
  <c r="H100"/>
  <c r="C100" i="12"/>
  <c r="G101" i="8"/>
  <c r="F101"/>
  <c r="H101"/>
  <c r="C101" i="12"/>
  <c r="G102" i="8"/>
  <c r="F102"/>
  <c r="H102"/>
  <c r="C102" i="12"/>
  <c r="G104" i="8"/>
  <c r="F104"/>
  <c r="H104"/>
  <c r="C104" i="12"/>
  <c r="G105" i="8"/>
  <c r="F105"/>
  <c r="H105"/>
  <c r="C105" i="12"/>
  <c r="G106" i="8"/>
  <c r="F106" s="1"/>
  <c r="H106"/>
  <c r="C106" i="12" s="1"/>
  <c r="G107" i="8"/>
  <c r="F107" s="1"/>
  <c r="H107"/>
  <c r="C107" i="12" s="1"/>
  <c r="G108" i="8"/>
  <c r="F108" s="1"/>
  <c r="H108"/>
  <c r="C108" i="12" s="1"/>
  <c r="G110" i="8"/>
  <c r="F110" s="1"/>
  <c r="H110"/>
  <c r="C110" i="12" s="1"/>
  <c r="G111" i="8"/>
  <c r="F111" s="1"/>
  <c r="H111"/>
  <c r="C111" i="12" s="1"/>
  <c r="G112" i="8"/>
  <c r="F112" s="1"/>
  <c r="H112"/>
  <c r="C112" i="12" s="1"/>
  <c r="G113" i="8"/>
  <c r="F113" s="1"/>
  <c r="H113"/>
  <c r="C113" i="12" s="1"/>
  <c r="G114" i="8"/>
  <c r="F114" s="1"/>
  <c r="H114"/>
  <c r="C114" i="12" s="1"/>
  <c r="G116" i="8"/>
  <c r="F116" s="1"/>
  <c r="H116"/>
  <c r="C116" i="12" s="1"/>
  <c r="G117" i="8"/>
  <c r="F117" s="1"/>
  <c r="H117"/>
  <c r="C117" i="12" s="1"/>
  <c r="G118" i="8"/>
  <c r="F118" s="1"/>
  <c r="H118"/>
  <c r="C118" i="12" s="1"/>
  <c r="G119" i="8"/>
  <c r="F119" s="1"/>
  <c r="H119"/>
  <c r="C119" i="12" s="1"/>
  <c r="G120" i="8"/>
  <c r="F120" s="1"/>
  <c r="H120"/>
  <c r="C120" i="12" s="1"/>
  <c r="G122" i="8"/>
  <c r="F122" s="1"/>
  <c r="H122"/>
  <c r="C122" i="12" s="1"/>
  <c r="G123" i="8"/>
  <c r="F123" s="1"/>
  <c r="H123"/>
  <c r="C123" i="12" s="1"/>
  <c r="G124" i="8"/>
  <c r="F124" s="1"/>
  <c r="H124"/>
  <c r="C124" i="12" s="1"/>
  <c r="G125" i="8"/>
  <c r="F125" s="1"/>
  <c r="H125"/>
  <c r="C125" i="12" s="1"/>
  <c r="G126" i="8"/>
  <c r="F126" s="1"/>
  <c r="H126"/>
  <c r="C126" i="12" s="1"/>
  <c r="G128" i="8"/>
  <c r="F128" s="1"/>
  <c r="H128"/>
  <c r="C128" i="12" s="1"/>
  <c r="G129" i="8"/>
  <c r="F129" s="1"/>
  <c r="H129"/>
  <c r="C129" i="12" s="1"/>
  <c r="G130" i="8"/>
  <c r="F130" s="1"/>
  <c r="H130"/>
  <c r="C130" i="12" s="1"/>
  <c r="G131" i="8"/>
  <c r="F131" s="1"/>
  <c r="H131"/>
  <c r="C131" i="12" s="1"/>
  <c r="G132" i="8"/>
  <c r="F132" s="1"/>
  <c r="H132"/>
  <c r="C132" i="12" s="1"/>
  <c r="G134" i="8"/>
  <c r="F134" s="1"/>
  <c r="H134"/>
  <c r="C134" i="12" s="1"/>
  <c r="G135" i="8"/>
  <c r="F135" s="1"/>
  <c r="H135"/>
  <c r="C135" i="12" s="1"/>
  <c r="G136" i="8"/>
  <c r="F136" s="1"/>
  <c r="H136"/>
  <c r="C136" i="12" s="1"/>
  <c r="G137" i="8"/>
  <c r="F137" s="1"/>
  <c r="H137"/>
  <c r="C137" i="12" s="1"/>
  <c r="G138" i="8"/>
  <c r="F138" s="1"/>
  <c r="H138"/>
  <c r="C138" i="12" s="1"/>
  <c r="G140" i="8"/>
  <c r="F140" s="1"/>
  <c r="H140"/>
  <c r="C140" i="12" s="1"/>
  <c r="G141" i="8"/>
  <c r="F141" s="1"/>
  <c r="H141"/>
  <c r="C141" i="12" s="1"/>
  <c r="G142" i="8"/>
  <c r="F142" s="1"/>
  <c r="H142"/>
  <c r="C142" i="12" s="1"/>
  <c r="G143" i="8"/>
  <c r="H143"/>
  <c r="C143" i="12"/>
  <c r="G144" i="8"/>
  <c r="F144"/>
  <c r="H144"/>
  <c r="C144" i="12"/>
  <c r="G146" i="8"/>
  <c r="F146"/>
  <c r="H146"/>
  <c r="C146" i="12"/>
  <c r="G147" i="8"/>
  <c r="F147"/>
  <c r="H147"/>
  <c r="C147" i="12"/>
  <c r="G148" i="8"/>
  <c r="F148"/>
  <c r="H148"/>
  <c r="C148" i="12"/>
  <c r="G149" i="8"/>
  <c r="F149"/>
  <c r="H149"/>
  <c r="C149" i="12"/>
  <c r="G150" i="8"/>
  <c r="F150"/>
  <c r="H150"/>
  <c r="C150" i="12"/>
  <c r="G152" i="8"/>
  <c r="F152"/>
  <c r="H152"/>
  <c r="C152" i="12"/>
  <c r="G153" i="8"/>
  <c r="F153"/>
  <c r="H153"/>
  <c r="C153" i="12"/>
  <c r="G154" i="8"/>
  <c r="F154"/>
  <c r="H154"/>
  <c r="C154" i="12"/>
  <c r="G155" i="8"/>
  <c r="F155"/>
  <c r="H155"/>
  <c r="C155" i="12"/>
  <c r="G156" i="8"/>
  <c r="F156"/>
  <c r="H156"/>
  <c r="C156" i="12"/>
  <c r="G158" i="8"/>
  <c r="F158"/>
  <c r="H158"/>
  <c r="C158" i="12"/>
  <c r="G159" i="8"/>
  <c r="F159"/>
  <c r="H159"/>
  <c r="C159" i="12"/>
  <c r="G160" i="8"/>
  <c r="F160"/>
  <c r="H160"/>
  <c r="C160" i="12"/>
  <c r="G161" i="8"/>
  <c r="F161"/>
  <c r="H161"/>
  <c r="C161" i="12"/>
  <c r="G162" i="8"/>
  <c r="F162"/>
  <c r="H162"/>
  <c r="C162" i="12"/>
  <c r="G164" i="8"/>
  <c r="F164"/>
  <c r="H164"/>
  <c r="C164" i="12"/>
  <c r="G165" i="8"/>
  <c r="F165"/>
  <c r="H165"/>
  <c r="C165" i="12"/>
  <c r="G166" i="8"/>
  <c r="F166"/>
  <c r="H166"/>
  <c r="C166" i="12"/>
  <c r="G167" i="8"/>
  <c r="F167"/>
  <c r="H167"/>
  <c r="C167" i="12"/>
  <c r="G168" i="8"/>
  <c r="F168"/>
  <c r="H168"/>
  <c r="C168" i="12"/>
  <c r="G170" i="8"/>
  <c r="F170"/>
  <c r="H170"/>
  <c r="C170" i="12"/>
  <c r="G171" i="8"/>
  <c r="F171"/>
  <c r="H171"/>
  <c r="C171" i="12"/>
  <c r="G172" i="8"/>
  <c r="F172"/>
  <c r="H172"/>
  <c r="C172" i="12"/>
  <c r="G173" i="8"/>
  <c r="F173"/>
  <c r="H173"/>
  <c r="C173" i="12"/>
  <c r="G174" i="8"/>
  <c r="F174"/>
  <c r="H174"/>
  <c r="C174" i="12"/>
  <c r="G176" i="8"/>
  <c r="F176"/>
  <c r="H176"/>
  <c r="C176" i="12"/>
  <c r="G177" i="8"/>
  <c r="F177"/>
  <c r="H177"/>
  <c r="C177" i="12"/>
  <c r="G178" i="8"/>
  <c r="F178"/>
  <c r="H178"/>
  <c r="C178" i="12"/>
  <c r="G179" i="8"/>
  <c r="F179"/>
  <c r="H179"/>
  <c r="C179" i="12"/>
  <c r="G180" i="8"/>
  <c r="F180"/>
  <c r="H180"/>
  <c r="C180" i="12" s="1"/>
  <c r="G182" i="8"/>
  <c r="F182" s="1"/>
  <c r="H182"/>
  <c r="C182" i="12" s="1"/>
  <c r="G183" i="8"/>
  <c r="F183" s="1"/>
  <c r="H183"/>
  <c r="C183" i="12" s="1"/>
  <c r="G184" i="8"/>
  <c r="F184" s="1"/>
  <c r="H184"/>
  <c r="C184" i="12" s="1"/>
  <c r="G185" i="8"/>
  <c r="F185" s="1"/>
  <c r="H185"/>
  <c r="C185" i="12" s="1"/>
  <c r="G186" i="8"/>
  <c r="F186" s="1"/>
  <c r="H186"/>
  <c r="C186" i="12" s="1"/>
  <c r="G188" i="8"/>
  <c r="F188" s="1"/>
  <c r="H188"/>
  <c r="C188" i="12" s="1"/>
  <c r="G189" i="8"/>
  <c r="F189" s="1"/>
  <c r="H189"/>
  <c r="C189" i="12" s="1"/>
  <c r="G190" i="8"/>
  <c r="F190" s="1"/>
  <c r="H190"/>
  <c r="C190" i="12" s="1"/>
  <c r="G191" i="8"/>
  <c r="F191" s="1"/>
  <c r="H191"/>
  <c r="C191" i="12" s="1"/>
  <c r="G192" i="8"/>
  <c r="F192" s="1"/>
  <c r="H192"/>
  <c r="C192" i="12" s="1"/>
  <c r="G194" i="8"/>
  <c r="F194" s="1"/>
  <c r="H194"/>
  <c r="C194" i="12" s="1"/>
  <c r="G195" i="8"/>
  <c r="F195" s="1"/>
  <c r="H195"/>
  <c r="C195" i="12" s="1"/>
  <c r="G196" i="8"/>
  <c r="F196" s="1"/>
  <c r="H196"/>
  <c r="C196" i="12" s="1"/>
  <c r="G197" i="8"/>
  <c r="F197" s="1"/>
  <c r="H197"/>
  <c r="C197" i="12" s="1"/>
  <c r="G198" i="8"/>
  <c r="F198" s="1"/>
  <c r="H198"/>
  <c r="C198" i="12" s="1"/>
  <c r="G200" i="8"/>
  <c r="F200" s="1"/>
  <c r="H200"/>
  <c r="C200" i="12" s="1"/>
  <c r="G201" i="8"/>
  <c r="F201" s="1"/>
  <c r="H201"/>
  <c r="C201" i="12" s="1"/>
  <c r="G202" i="8"/>
  <c r="F202" s="1"/>
  <c r="H202"/>
  <c r="C202" i="12" s="1"/>
  <c r="G203" i="8"/>
  <c r="F203" s="1"/>
  <c r="H203"/>
  <c r="C203" i="12" s="1"/>
  <c r="G204" i="8"/>
  <c r="F204" s="1"/>
  <c r="H204"/>
  <c r="C204" i="12" s="1"/>
  <c r="G206" i="8"/>
  <c r="F206" s="1"/>
  <c r="H206"/>
  <c r="C206" i="12" s="1"/>
  <c r="G207" i="8"/>
  <c r="F207" s="1"/>
  <c r="H207"/>
  <c r="C207" i="12" s="1"/>
  <c r="G208" i="8"/>
  <c r="F208" s="1"/>
  <c r="H208"/>
  <c r="C208" i="12" s="1"/>
  <c r="G209" i="8"/>
  <c r="F209" s="1"/>
  <c r="H209"/>
  <c r="C209" i="12" s="1"/>
  <c r="G210" i="8"/>
  <c r="F210" s="1"/>
  <c r="H210"/>
  <c r="C210" i="12" s="1"/>
  <c r="G212" i="8"/>
  <c r="F212" s="1"/>
  <c r="H212"/>
  <c r="C212" i="12" s="1"/>
  <c r="G213" i="8"/>
  <c r="F213" s="1"/>
  <c r="H213"/>
  <c r="C213" i="12" s="1"/>
  <c r="G214" i="8"/>
  <c r="F214" s="1"/>
  <c r="H214"/>
  <c r="C214" i="12" s="1"/>
  <c r="G215" i="8"/>
  <c r="F215" s="1"/>
  <c r="H215"/>
  <c r="C215" i="12" s="1"/>
  <c r="G216" i="8"/>
  <c r="F216" s="1"/>
  <c r="H216"/>
  <c r="C216" i="12" s="1"/>
  <c r="G218" i="8"/>
  <c r="F218" s="1"/>
  <c r="H218"/>
  <c r="C218" i="12" s="1"/>
  <c r="G219" i="8"/>
  <c r="F219" s="1"/>
  <c r="H219"/>
  <c r="C219" i="12" s="1"/>
  <c r="G220" i="8"/>
  <c r="H220"/>
  <c r="C220" i="12"/>
  <c r="G221" i="8"/>
  <c r="F221"/>
  <c r="H221"/>
  <c r="C221" i="12"/>
  <c r="G222" i="8"/>
  <c r="F222"/>
  <c r="H222"/>
  <c r="C222" i="12"/>
  <c r="G224" i="8"/>
  <c r="F224"/>
  <c r="H224"/>
  <c r="C224" i="12"/>
  <c r="G225" i="8"/>
  <c r="F225"/>
  <c r="H225"/>
  <c r="C225" i="12"/>
  <c r="G226" i="8"/>
  <c r="F226"/>
  <c r="H226"/>
  <c r="C226" i="12"/>
  <c r="G227" i="8"/>
  <c r="F227"/>
  <c r="H227"/>
  <c r="C227" i="12"/>
  <c r="G228" i="8"/>
  <c r="F228"/>
  <c r="H228"/>
  <c r="C228" i="12"/>
  <c r="G230" i="8"/>
  <c r="F230"/>
  <c r="H230"/>
  <c r="C230" i="12"/>
  <c r="G231" i="8"/>
  <c r="F231"/>
  <c r="H231"/>
  <c r="C231" i="12"/>
  <c r="G232" i="8"/>
  <c r="F232"/>
  <c r="H232"/>
  <c r="C232" i="12"/>
  <c r="G233" i="8"/>
  <c r="F233"/>
  <c r="H233"/>
  <c r="C233" i="12"/>
  <c r="G234" i="8"/>
  <c r="F234"/>
  <c r="H234"/>
  <c r="C234" i="12"/>
  <c r="G236" i="8"/>
  <c r="F236"/>
  <c r="H236"/>
  <c r="C236" i="12"/>
  <c r="G237" i="8"/>
  <c r="F237"/>
  <c r="H237"/>
  <c r="C237" i="12"/>
  <c r="G238" i="8"/>
  <c r="F238"/>
  <c r="H238"/>
  <c r="C238" i="12"/>
  <c r="G239" i="8"/>
  <c r="F239"/>
  <c r="H239"/>
  <c r="C239" i="12"/>
  <c r="G240" i="8"/>
  <c r="F240"/>
  <c r="H240"/>
  <c r="C240" i="12"/>
  <c r="G242" i="8"/>
  <c r="F242"/>
  <c r="H242"/>
  <c r="C242" i="12"/>
  <c r="G243" i="8"/>
  <c r="F243"/>
  <c r="H243"/>
  <c r="C243" i="12"/>
  <c r="G244" i="8"/>
  <c r="F244"/>
  <c r="H244"/>
  <c r="C244" i="12"/>
  <c r="G245" i="8"/>
  <c r="F245"/>
  <c r="H245"/>
  <c r="C245" i="12"/>
  <c r="G246" i="8"/>
  <c r="F246"/>
  <c r="H246"/>
  <c r="C246" i="12"/>
  <c r="G248" i="8"/>
  <c r="F248"/>
  <c r="H248"/>
  <c r="C248" i="12"/>
  <c r="G249" i="8"/>
  <c r="F249"/>
  <c r="H249"/>
  <c r="C249" i="12"/>
  <c r="G250" i="8"/>
  <c r="F250"/>
  <c r="H250"/>
  <c r="C250" i="12"/>
  <c r="G251" i="8"/>
  <c r="F251"/>
  <c r="H251"/>
  <c r="C251" i="12"/>
  <c r="G252" i="8"/>
  <c r="F252"/>
  <c r="H252"/>
  <c r="C252" i="12"/>
  <c r="G254" i="8"/>
  <c r="F254"/>
  <c r="H254"/>
  <c r="C254" i="12"/>
  <c r="G255" i="8"/>
  <c r="F255"/>
  <c r="H255"/>
  <c r="C255" i="12"/>
  <c r="G256" i="8"/>
  <c r="F256"/>
  <c r="H256"/>
  <c r="C256" i="12"/>
  <c r="G257" i="8"/>
  <c r="F257"/>
  <c r="H257"/>
  <c r="C257" i="12"/>
  <c r="G258" i="8"/>
  <c r="F258"/>
  <c r="H258"/>
  <c r="C258" i="12"/>
  <c r="G260" i="8"/>
  <c r="F260"/>
  <c r="H260"/>
  <c r="C260" i="12" s="1"/>
  <c r="G261" i="8"/>
  <c r="F261" s="1"/>
  <c r="H261"/>
  <c r="C261" i="12" s="1"/>
  <c r="G262" i="8"/>
  <c r="F262" s="1"/>
  <c r="H262"/>
  <c r="C262" i="12" s="1"/>
  <c r="G263" i="8"/>
  <c r="F263" s="1"/>
  <c r="H263"/>
  <c r="C263" i="12" s="1"/>
  <c r="G264" i="8"/>
  <c r="F264" s="1"/>
  <c r="H264"/>
  <c r="C264" i="12" s="1"/>
  <c r="G266" i="8"/>
  <c r="F266" s="1"/>
  <c r="H266"/>
  <c r="C266" i="12" s="1"/>
  <c r="G267" i="8"/>
  <c r="F267" s="1"/>
  <c r="H267"/>
  <c r="C267" i="12" s="1"/>
  <c r="G268" i="8"/>
  <c r="F268" s="1"/>
  <c r="H268"/>
  <c r="C268" i="12" s="1"/>
  <c r="G269" i="8"/>
  <c r="F269" s="1"/>
  <c r="H269"/>
  <c r="C269" i="12" s="1"/>
  <c r="G270" i="8"/>
  <c r="F270" s="1"/>
  <c r="H270"/>
  <c r="C270" i="12" s="1"/>
  <c r="G272" i="8"/>
  <c r="F272" s="1"/>
  <c r="H272"/>
  <c r="C272" i="12" s="1"/>
  <c r="G273" i="8"/>
  <c r="F273" s="1"/>
  <c r="H273"/>
  <c r="C273" i="12" s="1"/>
  <c r="G274" i="8"/>
  <c r="F274" s="1"/>
  <c r="H274"/>
  <c r="C274" i="12" s="1"/>
  <c r="G275" i="8"/>
  <c r="F275" s="1"/>
  <c r="H275"/>
  <c r="C275" i="12" s="1"/>
  <c r="G276" i="8"/>
  <c r="F276" s="1"/>
  <c r="H276"/>
  <c r="C276" i="12" s="1"/>
  <c r="G278" i="8"/>
  <c r="F278" s="1"/>
  <c r="H278"/>
  <c r="C278" i="12" s="1"/>
  <c r="G279" i="8"/>
  <c r="F279" s="1"/>
  <c r="H279"/>
  <c r="C279" i="12" s="1"/>
  <c r="G280" i="8"/>
  <c r="F280" s="1"/>
  <c r="H280"/>
  <c r="C280" i="12" s="1"/>
  <c r="G281" i="8"/>
  <c r="F281" s="1"/>
  <c r="H281"/>
  <c r="C281" i="12" s="1"/>
  <c r="G282" i="8"/>
  <c r="F282" s="1"/>
  <c r="H282"/>
  <c r="C282" i="12" s="1"/>
  <c r="G284" i="8"/>
  <c r="F284" s="1"/>
  <c r="H284"/>
  <c r="C284" i="12" s="1"/>
  <c r="G285" i="8"/>
  <c r="F285" s="1"/>
  <c r="H285"/>
  <c r="C285" i="12" s="1"/>
  <c r="G286" i="8"/>
  <c r="F286" s="1"/>
  <c r="H286"/>
  <c r="C286" i="12" s="1"/>
  <c r="G287" i="8"/>
  <c r="F287" s="1"/>
  <c r="H287"/>
  <c r="C287" i="12" s="1"/>
  <c r="G288" i="8"/>
  <c r="F288" s="1"/>
  <c r="H288"/>
  <c r="C288" i="12" s="1"/>
  <c r="G290" i="8"/>
  <c r="F290" s="1"/>
  <c r="H290"/>
  <c r="C290" i="12" s="1"/>
  <c r="G291" i="8"/>
  <c r="F291" s="1"/>
  <c r="H291"/>
  <c r="C291" i="12" s="1"/>
  <c r="G292" i="8"/>
  <c r="F292" s="1"/>
  <c r="H292"/>
  <c r="C292" i="12" s="1"/>
  <c r="G293" i="8"/>
  <c r="F293" s="1"/>
  <c r="H293"/>
  <c r="C293" i="12" s="1"/>
  <c r="G294" i="8"/>
  <c r="F294" s="1"/>
  <c r="H294"/>
  <c r="C294" i="12" s="1"/>
  <c r="G296" i="8"/>
  <c r="F296" s="1"/>
  <c r="H296"/>
  <c r="C296" i="12" s="1"/>
  <c r="G297" i="8"/>
  <c r="H297"/>
  <c r="C297" i="12"/>
  <c r="G298" i="8"/>
  <c r="F298"/>
  <c r="H298"/>
  <c r="C298" i="12"/>
  <c r="G299" i="8"/>
  <c r="F299"/>
  <c r="H299"/>
  <c r="C299" i="12"/>
  <c r="G300" i="8"/>
  <c r="F300"/>
  <c r="H300"/>
  <c r="C300" i="12"/>
  <c r="B8" i="8"/>
  <c r="A8"/>
  <c r="C8"/>
  <c r="C8" i="1"/>
  <c r="B9" i="8"/>
  <c r="A9"/>
  <c r="C9"/>
  <c r="C9" i="1"/>
  <c r="B10" i="8"/>
  <c r="A10"/>
  <c r="C10"/>
  <c r="C10" i="1"/>
  <c r="B11" i="8"/>
  <c r="A11"/>
  <c r="C11"/>
  <c r="C11" i="1"/>
  <c r="B12" i="8"/>
  <c r="A12"/>
  <c r="C12"/>
  <c r="C12" i="1"/>
  <c r="B14" i="8"/>
  <c r="A14"/>
  <c r="C14"/>
  <c r="C14" i="1"/>
  <c r="B15" i="8"/>
  <c r="A15"/>
  <c r="C15"/>
  <c r="C15" i="1"/>
  <c r="B16" i="8"/>
  <c r="A16"/>
  <c r="C16"/>
  <c r="C16" i="1"/>
  <c r="B17" i="8"/>
  <c r="A17"/>
  <c r="C17"/>
  <c r="C17" i="1"/>
  <c r="B18" i="8"/>
  <c r="A18"/>
  <c r="C18"/>
  <c r="C18" i="1"/>
  <c r="B20" i="8"/>
  <c r="A20"/>
  <c r="C20"/>
  <c r="C20" i="1"/>
  <c r="B21" i="8"/>
  <c r="A21"/>
  <c r="C21"/>
  <c r="C21" i="1"/>
  <c r="B22" i="8"/>
  <c r="A22"/>
  <c r="C22"/>
  <c r="C22" i="1"/>
  <c r="B23" i="8"/>
  <c r="A23"/>
  <c r="C23"/>
  <c r="C23" i="1"/>
  <c r="B24" i="8"/>
  <c r="A24"/>
  <c r="C24"/>
  <c r="C24" i="1"/>
  <c r="B26" i="8"/>
  <c r="A26"/>
  <c r="C26"/>
  <c r="C26" i="1"/>
  <c r="B27" i="8"/>
  <c r="A27"/>
  <c r="C27"/>
  <c r="C27" i="1"/>
  <c r="B28" i="8"/>
  <c r="A28"/>
  <c r="C28"/>
  <c r="C28" i="1"/>
  <c r="B29" i="8"/>
  <c r="A29"/>
  <c r="C29"/>
  <c r="C29" i="1"/>
  <c r="B30" i="8"/>
  <c r="A30"/>
  <c r="C30"/>
  <c r="C30" i="1"/>
  <c r="B32" i="8"/>
  <c r="A32"/>
  <c r="C32"/>
  <c r="C32" i="1"/>
  <c r="B33" i="8"/>
  <c r="A33"/>
  <c r="C33"/>
  <c r="C33" i="1"/>
  <c r="B34" i="8"/>
  <c r="A34"/>
  <c r="C34"/>
  <c r="C34" i="1"/>
  <c r="B35" i="8"/>
  <c r="A35"/>
  <c r="C35"/>
  <c r="C35" i="1"/>
  <c r="B36" i="8"/>
  <c r="A36"/>
  <c r="C36"/>
  <c r="C36" i="1"/>
  <c r="B38" i="8"/>
  <c r="A38"/>
  <c r="C38"/>
  <c r="C38" i="1" s="1"/>
  <c r="B39" i="8"/>
  <c r="A39" s="1"/>
  <c r="C39"/>
  <c r="C39" i="1" s="1"/>
  <c r="B40" i="8"/>
  <c r="A40" s="1"/>
  <c r="C40"/>
  <c r="C40" i="1" s="1"/>
  <c r="B41" i="8"/>
  <c r="A41" s="1"/>
  <c r="C41"/>
  <c r="C41" i="1" s="1"/>
  <c r="B42" i="8"/>
  <c r="A42" s="1"/>
  <c r="C42"/>
  <c r="C42" i="1" s="1"/>
  <c r="B44" i="8"/>
  <c r="A44" s="1"/>
  <c r="C44"/>
  <c r="C44" i="1" s="1"/>
  <c r="B45" i="8"/>
  <c r="A45" s="1"/>
  <c r="C45"/>
  <c r="C45" i="1" s="1"/>
  <c r="B46" i="8"/>
  <c r="A46" s="1"/>
  <c r="C46"/>
  <c r="C46" i="1" s="1"/>
  <c r="B47" i="8"/>
  <c r="A47" s="1"/>
  <c r="C47"/>
  <c r="C47" i="1" s="1"/>
  <c r="B48" i="8"/>
  <c r="A48" s="1"/>
  <c r="C48"/>
  <c r="C48" i="1" s="1"/>
  <c r="B50" i="8"/>
  <c r="A50" s="1"/>
  <c r="C50"/>
  <c r="C50" i="1" s="1"/>
  <c r="B51" i="8"/>
  <c r="A51" s="1"/>
  <c r="C51"/>
  <c r="C51" i="1" s="1"/>
  <c r="B52" i="8"/>
  <c r="A52" s="1"/>
  <c r="C52"/>
  <c r="C52" i="1" s="1"/>
  <c r="B53" i="8"/>
  <c r="A53" s="1"/>
  <c r="C53"/>
  <c r="C53" i="1" s="1"/>
  <c r="B54" i="8"/>
  <c r="A54" s="1"/>
  <c r="C54"/>
  <c r="C54" i="1" s="1"/>
  <c r="B56" i="8"/>
  <c r="A56" s="1"/>
  <c r="C56"/>
  <c r="C56" i="1" s="1"/>
  <c r="B57" i="8"/>
  <c r="A57" s="1"/>
  <c r="C57"/>
  <c r="C57" i="1" s="1"/>
  <c r="B58" i="8"/>
  <c r="A58" s="1"/>
  <c r="C58"/>
  <c r="C58" i="1" s="1"/>
  <c r="B59" i="8"/>
  <c r="A59" s="1"/>
  <c r="C59"/>
  <c r="C59" i="1" s="1"/>
  <c r="B60" i="8"/>
  <c r="A60" s="1"/>
  <c r="C60"/>
  <c r="C60" i="1" s="1"/>
  <c r="B62" i="8"/>
  <c r="A62" s="1"/>
  <c r="C62"/>
  <c r="C62" i="1" s="1"/>
  <c r="B63" i="8"/>
  <c r="A63" s="1"/>
  <c r="C63"/>
  <c r="C63" i="1" s="1"/>
  <c r="B64" i="8"/>
  <c r="A64" s="1"/>
  <c r="C64"/>
  <c r="C64" i="1" s="1"/>
  <c r="B65" i="8"/>
  <c r="A65" s="1"/>
  <c r="C65"/>
  <c r="C65" i="1" s="1"/>
  <c r="B66" i="8"/>
  <c r="A66" s="1"/>
  <c r="C66"/>
  <c r="C66" i="1" s="1"/>
  <c r="B68" i="8"/>
  <c r="A68" s="1"/>
  <c r="C68"/>
  <c r="C68" i="1" s="1"/>
  <c r="B69" i="8"/>
  <c r="A69" s="1"/>
  <c r="C69"/>
  <c r="C69" i="1" s="1"/>
  <c r="B70" i="8"/>
  <c r="A70" s="1"/>
  <c r="C70"/>
  <c r="C70" i="1" s="1"/>
  <c r="B71" i="8"/>
  <c r="A71" s="1"/>
  <c r="C71"/>
  <c r="C71" i="1" s="1"/>
  <c r="B72" i="8"/>
  <c r="A72" s="1"/>
  <c r="C72"/>
  <c r="C72" i="1" s="1"/>
  <c r="B74" i="8"/>
  <c r="A74" s="1"/>
  <c r="C74"/>
  <c r="C74" i="1" s="1"/>
  <c r="B75" i="8"/>
  <c r="A75" s="1"/>
  <c r="C75"/>
  <c r="C75" i="1" s="1"/>
  <c r="B76" i="8"/>
  <c r="A76" s="1"/>
  <c r="C76"/>
  <c r="C76" i="1" s="1"/>
  <c r="B77" i="8"/>
  <c r="A77" s="1"/>
  <c r="C77"/>
  <c r="C77" i="1" s="1"/>
  <c r="B78" i="8"/>
  <c r="A78" s="1"/>
  <c r="C78"/>
  <c r="C78" i="1" s="1"/>
  <c r="B80" i="8"/>
  <c r="A80" s="1"/>
  <c r="C80"/>
  <c r="C80" i="1" s="1"/>
  <c r="B81" i="8"/>
  <c r="C81"/>
  <c r="C81" i="1"/>
  <c r="B82" i="8"/>
  <c r="A82"/>
  <c r="C82"/>
  <c r="C82" i="1"/>
  <c r="B83" i="8"/>
  <c r="A83"/>
  <c r="C83"/>
  <c r="C83" i="1"/>
  <c r="B84" i="8"/>
  <c r="A84"/>
  <c r="C84"/>
  <c r="C84" i="1"/>
  <c r="B86" i="8"/>
  <c r="A86"/>
  <c r="C86"/>
  <c r="C86" i="1"/>
  <c r="B87" i="8"/>
  <c r="A87"/>
  <c r="C87"/>
  <c r="C87" i="1"/>
  <c r="B88" i="8"/>
  <c r="A88"/>
  <c r="C88"/>
  <c r="C88" i="1"/>
  <c r="B89" i="8"/>
  <c r="A89"/>
  <c r="C89"/>
  <c r="C89" i="1"/>
  <c r="B90" i="8"/>
  <c r="A90"/>
  <c r="C90"/>
  <c r="C90" i="1"/>
  <c r="B92" i="8"/>
  <c r="A92"/>
  <c r="C92"/>
  <c r="C92" i="1"/>
  <c r="B93" i="8"/>
  <c r="A93"/>
  <c r="C93"/>
  <c r="C93" i="1"/>
  <c r="B94" i="8"/>
  <c r="A94"/>
  <c r="C94"/>
  <c r="C94" i="1"/>
  <c r="B95" i="8"/>
  <c r="A95"/>
  <c r="C95"/>
  <c r="C95" i="1"/>
  <c r="B96" i="8"/>
  <c r="A96"/>
  <c r="C96"/>
  <c r="C96" i="1"/>
  <c r="B98" i="8"/>
  <c r="A98"/>
  <c r="C98"/>
  <c r="C98" i="1"/>
  <c r="B99" i="8"/>
  <c r="A99"/>
  <c r="C99"/>
  <c r="C99" i="1"/>
  <c r="B100" i="8"/>
  <c r="A100"/>
  <c r="C100"/>
  <c r="C100" i="1"/>
  <c r="B101" i="8"/>
  <c r="A101"/>
  <c r="C101"/>
  <c r="C101" i="1"/>
  <c r="B102" i="8"/>
  <c r="A102"/>
  <c r="C102"/>
  <c r="C102" i="1"/>
  <c r="B104" i="8"/>
  <c r="A104"/>
  <c r="C104"/>
  <c r="C104" i="1"/>
  <c r="B105" i="8"/>
  <c r="A105"/>
  <c r="C105"/>
  <c r="C105" i="1"/>
  <c r="B106" i="8"/>
  <c r="A106"/>
  <c r="C106"/>
  <c r="C106" i="1"/>
  <c r="B107" i="8"/>
  <c r="A107"/>
  <c r="C107"/>
  <c r="C107" i="1"/>
  <c r="B108" i="8"/>
  <c r="A108"/>
  <c r="C108"/>
  <c r="C108" i="1"/>
  <c r="B110" i="8"/>
  <c r="A110"/>
  <c r="C110"/>
  <c r="C110" i="1"/>
  <c r="B111" i="8"/>
  <c r="A111"/>
  <c r="C111"/>
  <c r="C111" i="1"/>
  <c r="B112" i="8"/>
  <c r="A112"/>
  <c r="C112"/>
  <c r="C112" i="1"/>
  <c r="B113" i="8"/>
  <c r="A113"/>
  <c r="C113"/>
  <c r="C113" i="1"/>
  <c r="B114" i="8"/>
  <c r="A114"/>
  <c r="C114"/>
  <c r="C114" i="1"/>
  <c r="B116" i="8"/>
  <c r="A116"/>
  <c r="C116"/>
  <c r="C116" i="1"/>
  <c r="B117" i="8"/>
  <c r="A117"/>
  <c r="C117"/>
  <c r="C117" i="1"/>
  <c r="B118" i="8"/>
  <c r="A118"/>
  <c r="C118"/>
  <c r="C118" i="1"/>
  <c r="B119" i="8"/>
  <c r="A119"/>
  <c r="C119"/>
  <c r="C119" i="1"/>
  <c r="B120" i="8"/>
  <c r="A120"/>
  <c r="C120"/>
  <c r="C120" i="1"/>
  <c r="B122" i="8"/>
  <c r="A122"/>
  <c r="C122"/>
  <c r="C122" i="1"/>
  <c r="B123" i="8"/>
  <c r="A123"/>
  <c r="C123"/>
  <c r="C123" i="1"/>
  <c r="B124" i="8"/>
  <c r="A124"/>
  <c r="C124"/>
  <c r="C124" i="1"/>
  <c r="B125" i="8"/>
  <c r="A125"/>
  <c r="C125"/>
  <c r="C125" i="1"/>
  <c r="B126" i="8"/>
  <c r="A126" s="1"/>
  <c r="C126"/>
  <c r="C126" i="1" s="1"/>
  <c r="B128" i="8"/>
  <c r="A128" s="1"/>
  <c r="C128"/>
  <c r="C128" i="1" s="1"/>
  <c r="B129" i="8"/>
  <c r="A129" s="1"/>
  <c r="C129"/>
  <c r="C129" i="1" s="1"/>
  <c r="B130" i="8"/>
  <c r="A130" s="1"/>
  <c r="C130"/>
  <c r="C130" i="1" s="1"/>
  <c r="B131" i="8"/>
  <c r="A131" s="1"/>
  <c r="C131"/>
  <c r="C131" i="1" s="1"/>
  <c r="B132" i="8"/>
  <c r="A132" s="1"/>
  <c r="C132"/>
  <c r="C132" i="1" s="1"/>
  <c r="B134" i="8"/>
  <c r="A134" s="1"/>
  <c r="C134"/>
  <c r="C134" i="1" s="1"/>
  <c r="B135" i="8"/>
  <c r="A135" s="1"/>
  <c r="C135"/>
  <c r="C135" i="1" s="1"/>
  <c r="B136" i="8"/>
  <c r="A136" s="1"/>
  <c r="C136"/>
  <c r="C136" i="1" s="1"/>
  <c r="B137" i="8"/>
  <c r="A137" s="1"/>
  <c r="C137"/>
  <c r="C137" i="1" s="1"/>
  <c r="B138" i="8"/>
  <c r="A138" s="1"/>
  <c r="C138"/>
  <c r="C138" i="1" s="1"/>
  <c r="B140" i="8"/>
  <c r="A140" s="1"/>
  <c r="C140"/>
  <c r="C140" i="1" s="1"/>
  <c r="B141" i="8"/>
  <c r="A141" s="1"/>
  <c r="C141"/>
  <c r="C141" i="1" s="1"/>
  <c r="B142" i="8"/>
  <c r="A142" s="1"/>
  <c r="C142"/>
  <c r="C142" i="1" s="1"/>
  <c r="B143" i="8"/>
  <c r="A143" s="1"/>
  <c r="C143"/>
  <c r="C143" i="1" s="1"/>
  <c r="B144" i="8"/>
  <c r="A144" s="1"/>
  <c r="C144"/>
  <c r="C144" i="1" s="1"/>
  <c r="B146" i="8"/>
  <c r="A146" s="1"/>
  <c r="C146"/>
  <c r="C146" i="1" s="1"/>
  <c r="B147" i="8"/>
  <c r="A147" s="1"/>
  <c r="C147"/>
  <c r="C147" i="1" s="1"/>
  <c r="B148" i="8"/>
  <c r="A148" s="1"/>
  <c r="C148"/>
  <c r="C148" i="1" s="1"/>
  <c r="B149" i="8"/>
  <c r="A149" s="1"/>
  <c r="C149"/>
  <c r="C149" i="1" s="1"/>
  <c r="B150" i="8"/>
  <c r="A150" s="1"/>
  <c r="C150"/>
  <c r="C150" i="1" s="1"/>
  <c r="B152" i="8"/>
  <c r="A152" s="1"/>
  <c r="C152"/>
  <c r="C152" i="1" s="1"/>
  <c r="B153" i="8"/>
  <c r="A153" s="1"/>
  <c r="C153"/>
  <c r="C153" i="1" s="1"/>
  <c r="B154" i="8"/>
  <c r="A154" s="1"/>
  <c r="C154"/>
  <c r="C154" i="1" s="1"/>
  <c r="B155" i="8"/>
  <c r="A155" s="1"/>
  <c r="C155"/>
  <c r="C155" i="1" s="1"/>
  <c r="B156" i="8"/>
  <c r="A156" s="1"/>
  <c r="C156"/>
  <c r="C156" i="1" s="1"/>
  <c r="B158" i="8"/>
  <c r="A158" s="1"/>
  <c r="C158"/>
  <c r="C158" i="1" s="1"/>
  <c r="B159" i="8"/>
  <c r="A159" s="1"/>
  <c r="C159"/>
  <c r="C159" i="1" s="1"/>
  <c r="B160" i="8"/>
  <c r="C160"/>
  <c r="C160" i="1"/>
  <c r="B161" i="8"/>
  <c r="A161"/>
  <c r="C161"/>
  <c r="C161" i="1"/>
  <c r="B162" i="8"/>
  <c r="A162"/>
  <c r="C162"/>
  <c r="C162" i="1"/>
  <c r="B164" i="8"/>
  <c r="A164"/>
  <c r="C164"/>
  <c r="C164" i="1"/>
  <c r="B165" i="8"/>
  <c r="A165"/>
  <c r="C165"/>
  <c r="C165" i="1"/>
  <c r="B166" i="8"/>
  <c r="A166"/>
  <c r="C166"/>
  <c r="C166" i="1"/>
  <c r="B167" i="8"/>
  <c r="A167"/>
  <c r="C167"/>
  <c r="C167" i="1"/>
  <c r="B168" i="8"/>
  <c r="A168"/>
  <c r="C168"/>
  <c r="C168" i="1"/>
  <c r="B170" i="8"/>
  <c r="A170"/>
  <c r="C170"/>
  <c r="C170" i="1"/>
  <c r="B171" i="8"/>
  <c r="A171"/>
  <c r="C171"/>
  <c r="C171" i="1"/>
  <c r="B172" i="8"/>
  <c r="A172"/>
  <c r="C172"/>
  <c r="C172" i="1"/>
  <c r="B173" i="8"/>
  <c r="A173"/>
  <c r="C173"/>
  <c r="C173" i="1"/>
  <c r="B174" i="8"/>
  <c r="A174"/>
  <c r="C174"/>
  <c r="C174" i="1"/>
  <c r="B176" i="8"/>
  <c r="A176"/>
  <c r="C176"/>
  <c r="C176" i="1"/>
  <c r="B177" i="8"/>
  <c r="A177"/>
  <c r="C177"/>
  <c r="C177" i="1"/>
  <c r="B178" i="8"/>
  <c r="A178"/>
  <c r="C178"/>
  <c r="C178" i="1"/>
  <c r="B179" i="8"/>
  <c r="A179"/>
  <c r="C179"/>
  <c r="C179" i="1"/>
  <c r="B180" i="8"/>
  <c r="A180"/>
  <c r="C180"/>
  <c r="C180" i="1"/>
  <c r="B182" i="8"/>
  <c r="A182"/>
  <c r="C182"/>
  <c r="C182" i="1"/>
  <c r="B183" i="8"/>
  <c r="A183"/>
  <c r="C183"/>
  <c r="C183" i="1"/>
  <c r="B184" i="8"/>
  <c r="A184"/>
  <c r="C184"/>
  <c r="C184" i="1"/>
  <c r="B185" i="8"/>
  <c r="A185"/>
  <c r="C185"/>
  <c r="C185" i="1"/>
  <c r="B186" i="8"/>
  <c r="A186"/>
  <c r="C186"/>
  <c r="C186" i="1"/>
  <c r="B188" i="8"/>
  <c r="A188"/>
  <c r="C188"/>
  <c r="C188" i="1"/>
  <c r="B189" i="8"/>
  <c r="A189"/>
  <c r="C189"/>
  <c r="C189" i="1"/>
  <c r="B190" i="8"/>
  <c r="A190"/>
  <c r="C190"/>
  <c r="C190" i="1"/>
  <c r="B191" i="8"/>
  <c r="A191"/>
  <c r="C191"/>
  <c r="C191" i="1"/>
  <c r="B192" i="8"/>
  <c r="A192"/>
  <c r="C192"/>
  <c r="C192" i="1"/>
  <c r="B194" i="8"/>
  <c r="A194"/>
  <c r="C194"/>
  <c r="C194" i="1"/>
  <c r="B195" i="8"/>
  <c r="A195"/>
  <c r="C195"/>
  <c r="C195" i="1" s="1"/>
  <c r="B196" i="8"/>
  <c r="A196" s="1"/>
  <c r="C196"/>
  <c r="C196" i="1" s="1"/>
  <c r="B197" i="8"/>
  <c r="A197" s="1"/>
  <c r="C197"/>
  <c r="C197" i="1" s="1"/>
  <c r="B198" i="8"/>
  <c r="A198" s="1"/>
  <c r="C198"/>
  <c r="C198" i="1" s="1"/>
  <c r="B200" i="8"/>
  <c r="A200" s="1"/>
  <c r="C200"/>
  <c r="C200" i="1" s="1"/>
  <c r="B201" i="8"/>
  <c r="A201" s="1"/>
  <c r="C201"/>
  <c r="C201" i="1" s="1"/>
  <c r="B202" i="8"/>
  <c r="A202" s="1"/>
  <c r="C202"/>
  <c r="C202" i="1" s="1"/>
  <c r="B203" i="8"/>
  <c r="A203" s="1"/>
  <c r="C203"/>
  <c r="C203" i="1" s="1"/>
  <c r="B204" i="8"/>
  <c r="A204" s="1"/>
  <c r="C204"/>
  <c r="C204" i="1" s="1"/>
  <c r="B206" i="8"/>
  <c r="A206" s="1"/>
  <c r="C206"/>
  <c r="C206" i="1" s="1"/>
  <c r="B207" i="8"/>
  <c r="A207" s="1"/>
  <c r="C207"/>
  <c r="C207" i="1" s="1"/>
  <c r="B208" i="8"/>
  <c r="A208" s="1"/>
  <c r="C208"/>
  <c r="C208" i="1" s="1"/>
  <c r="B209" i="8"/>
  <c r="A209" s="1"/>
  <c r="C209"/>
  <c r="C209" i="1" s="1"/>
  <c r="B210" i="8"/>
  <c r="A210" s="1"/>
  <c r="C210"/>
  <c r="C210" i="1" s="1"/>
  <c r="B212" i="8"/>
  <c r="A212" s="1"/>
  <c r="C212"/>
  <c r="C212" i="1" s="1"/>
  <c r="B213" i="8"/>
  <c r="A213" s="1"/>
  <c r="C213"/>
  <c r="C213" i="1" s="1"/>
  <c r="B214" i="8"/>
  <c r="A214" s="1"/>
  <c r="C214"/>
  <c r="C214" i="1" s="1"/>
  <c r="B215" i="8"/>
  <c r="A215" s="1"/>
  <c r="C215"/>
  <c r="C215" i="1" s="1"/>
  <c r="B216" i="8"/>
  <c r="A216" s="1"/>
  <c r="C216"/>
  <c r="C216" i="1" s="1"/>
  <c r="B218" i="8"/>
  <c r="A218" s="1"/>
  <c r="C218"/>
  <c r="C218" i="1" s="1"/>
  <c r="B219" i="8"/>
  <c r="A219" s="1"/>
  <c r="C219"/>
  <c r="C219" i="1" s="1"/>
  <c r="B220" i="8"/>
  <c r="A220" s="1"/>
  <c r="C220"/>
  <c r="C220" i="1" s="1"/>
  <c r="B221" i="8"/>
  <c r="A221" s="1"/>
  <c r="C221"/>
  <c r="C221" i="1" s="1"/>
  <c r="B222" i="8"/>
  <c r="A222" s="1"/>
  <c r="C222"/>
  <c r="C222" i="1" s="1"/>
  <c r="B224" i="8"/>
  <c r="A224" s="1"/>
  <c r="C224"/>
  <c r="C224" i="1" s="1"/>
  <c r="B225" i="8"/>
  <c r="A225" s="1"/>
  <c r="C225"/>
  <c r="C225" i="1" s="1"/>
  <c r="B226" i="8"/>
  <c r="A226" s="1"/>
  <c r="C226"/>
  <c r="C226" i="1" s="1"/>
  <c r="B227" i="8"/>
  <c r="A227" s="1"/>
  <c r="C227"/>
  <c r="C227" i="1" s="1"/>
  <c r="B228" i="8"/>
  <c r="A228" s="1"/>
  <c r="C228"/>
  <c r="C228" i="1" s="1"/>
  <c r="B230" i="8"/>
  <c r="A230" s="1"/>
  <c r="C230"/>
  <c r="C230" i="1" s="1"/>
  <c r="B231" i="8"/>
  <c r="A231" s="1"/>
  <c r="C231"/>
  <c r="C231" i="1" s="1"/>
  <c r="B232" i="8"/>
  <c r="A232" s="1"/>
  <c r="C232"/>
  <c r="C232" i="1" s="1"/>
  <c r="B233" i="8"/>
  <c r="A233" s="1"/>
  <c r="C233"/>
  <c r="C233" i="1" s="1"/>
  <c r="B234" i="8"/>
  <c r="A234" s="1"/>
  <c r="C234"/>
  <c r="C234" i="1" s="1"/>
  <c r="B236" i="8"/>
  <c r="A236" s="1"/>
  <c r="C236"/>
  <c r="C236" i="1" s="1"/>
  <c r="B237" i="8"/>
  <c r="A237" s="1"/>
  <c r="C237"/>
  <c r="C237" i="1" s="1"/>
  <c r="B238" i="8"/>
  <c r="A238" s="1"/>
  <c r="C238"/>
  <c r="C238" i="1" s="1"/>
  <c r="B239" i="8"/>
  <c r="C239"/>
  <c r="C239" i="1"/>
  <c r="B240" i="8"/>
  <c r="A240"/>
  <c r="C240"/>
  <c r="C240" i="1"/>
  <c r="B242" i="8"/>
  <c r="A242"/>
  <c r="C242"/>
  <c r="C242" i="1"/>
  <c r="B243" i="8"/>
  <c r="A243"/>
  <c r="C243"/>
  <c r="C243" i="1"/>
  <c r="B244" i="8"/>
  <c r="A244"/>
  <c r="C244"/>
  <c r="C244" i="1"/>
  <c r="B245" i="8"/>
  <c r="A245"/>
  <c r="C245"/>
  <c r="C245" i="1"/>
  <c r="B246" i="8"/>
  <c r="A246"/>
  <c r="C246"/>
  <c r="C246" i="1"/>
  <c r="B248" i="8"/>
  <c r="A248"/>
  <c r="C248"/>
  <c r="C248" i="1"/>
  <c r="B249" i="8"/>
  <c r="A249"/>
  <c r="C249"/>
  <c r="C249" i="1"/>
  <c r="B250" i="8"/>
  <c r="A250"/>
  <c r="C250"/>
  <c r="C250" i="1"/>
  <c r="B251" i="8"/>
  <c r="A251"/>
  <c r="C251"/>
  <c r="C251" i="1"/>
  <c r="B252" i="8"/>
  <c r="A252"/>
  <c r="C252"/>
  <c r="C252" i="1"/>
  <c r="B254" i="8"/>
  <c r="A254"/>
  <c r="C254"/>
  <c r="C254" i="1"/>
  <c r="B255" i="8"/>
  <c r="A255"/>
  <c r="C255"/>
  <c r="C255" i="1"/>
  <c r="B256" i="8"/>
  <c r="A256"/>
  <c r="C256"/>
  <c r="C256" i="1"/>
  <c r="B257" i="8"/>
  <c r="A257"/>
  <c r="C257"/>
  <c r="C257" i="1"/>
  <c r="B258" i="8"/>
  <c r="A258"/>
  <c r="C258"/>
  <c r="C258" i="1"/>
  <c r="B260" i="8"/>
  <c r="A260"/>
  <c r="C260"/>
  <c r="C260" i="1"/>
  <c r="B261" i="8"/>
  <c r="A261"/>
  <c r="C261"/>
  <c r="C261" i="1"/>
  <c r="B262" i="8"/>
  <c r="A262"/>
  <c r="C262"/>
  <c r="C262" i="1"/>
  <c r="B263" i="8"/>
  <c r="A263"/>
  <c r="C263"/>
  <c r="C263" i="1"/>
  <c r="B264" i="8"/>
  <c r="A264"/>
  <c r="C264"/>
  <c r="C264" i="1"/>
  <c r="B266" i="8"/>
  <c r="A266"/>
  <c r="C266"/>
  <c r="C266" i="1"/>
  <c r="B267" i="8"/>
  <c r="A267"/>
  <c r="C267"/>
  <c r="C267" i="1"/>
  <c r="B268" i="8"/>
  <c r="A268"/>
  <c r="C268"/>
  <c r="C268" i="1"/>
  <c r="B269" i="8"/>
  <c r="A269" s="1"/>
  <c r="C269"/>
  <c r="C269" i="1" s="1"/>
  <c r="B270" i="8"/>
  <c r="A270" s="1"/>
  <c r="C270"/>
  <c r="C270" i="1" s="1"/>
  <c r="B272" i="8"/>
  <c r="A272" s="1"/>
  <c r="C272"/>
  <c r="C272" i="1" s="1"/>
  <c r="B273" i="8"/>
  <c r="A273" s="1"/>
  <c r="C273"/>
  <c r="C273" i="1" s="1"/>
  <c r="B274" i="8"/>
  <c r="A274" s="1"/>
  <c r="C274"/>
  <c r="C274" i="1" s="1"/>
  <c r="B275" i="8"/>
  <c r="A275" s="1"/>
  <c r="C275"/>
  <c r="C275" i="1" s="1"/>
  <c r="B276" i="8"/>
  <c r="A276" s="1"/>
  <c r="C276"/>
  <c r="C276" i="1" s="1"/>
  <c r="B278" i="8"/>
  <c r="A278" s="1"/>
  <c r="C278"/>
  <c r="C278" i="1" s="1"/>
  <c r="B279" i="8"/>
  <c r="A279" s="1"/>
  <c r="C279"/>
  <c r="C279" i="1" s="1"/>
  <c r="B280" i="8"/>
  <c r="A280" s="1"/>
  <c r="C280"/>
  <c r="C280" i="1" s="1"/>
  <c r="B281" i="8"/>
  <c r="A281" s="1"/>
  <c r="C281"/>
  <c r="C281" i="1" s="1"/>
  <c r="B282" i="8"/>
  <c r="A282" s="1"/>
  <c r="C282"/>
  <c r="C282" i="1" s="1"/>
  <c r="B284" i="8"/>
  <c r="A284" s="1"/>
  <c r="C284"/>
  <c r="C284" i="1" s="1"/>
  <c r="B285" i="8"/>
  <c r="A285" s="1"/>
  <c r="C285"/>
  <c r="C285" i="1" s="1"/>
  <c r="B286" i="8"/>
  <c r="A286" s="1"/>
  <c r="C286"/>
  <c r="C286" i="1" s="1"/>
  <c r="B287" i="8"/>
  <c r="A287" s="1"/>
  <c r="C287"/>
  <c r="C287" i="1" s="1"/>
  <c r="B288" i="8"/>
  <c r="A288" s="1"/>
  <c r="C288"/>
  <c r="C288" i="1" s="1"/>
  <c r="B290" i="8"/>
  <c r="A290" s="1"/>
  <c r="C290"/>
  <c r="C290" i="1" s="1"/>
  <c r="B291" i="8"/>
  <c r="A291" s="1"/>
  <c r="C291"/>
  <c r="C291" i="1" s="1"/>
  <c r="B292" i="8"/>
  <c r="A292" s="1"/>
  <c r="C292"/>
  <c r="C292" i="1" s="1"/>
  <c r="B293" i="8"/>
  <c r="A293" s="1"/>
  <c r="C293"/>
  <c r="C293" i="1" s="1"/>
  <c r="B294" i="8"/>
  <c r="A294" s="1"/>
  <c r="C294"/>
  <c r="C294" i="1" s="1"/>
  <c r="B296" i="8"/>
  <c r="A296" s="1"/>
  <c r="C296"/>
  <c r="C296" i="1" s="1"/>
  <c r="B297" i="8"/>
  <c r="A297" s="1"/>
  <c r="C297"/>
  <c r="C297" i="1" s="1"/>
  <c r="B298" i="8"/>
  <c r="A298" s="1"/>
  <c r="C298"/>
  <c r="C298" i="1" s="1"/>
  <c r="B299" i="8"/>
  <c r="A299" s="1"/>
  <c r="C299"/>
  <c r="C299" i="1" s="1"/>
  <c r="B300" i="8"/>
  <c r="A300" s="1"/>
  <c r="C300"/>
  <c r="C300" i="1" s="1"/>
  <c r="B2" i="8"/>
  <c r="A2" s="1"/>
  <c r="B239" i="1"/>
  <c r="A239" s="1"/>
  <c r="A239" i="8"/>
  <c r="B160" i="1"/>
  <c r="A160"/>
  <c r="A160" i="8"/>
  <c r="B81" i="1"/>
  <c r="A81" s="1"/>
  <c r="A81" i="8"/>
  <c r="B297" i="12"/>
  <c r="A297"/>
  <c r="F297" i="8"/>
  <c r="B220" i="12"/>
  <c r="A220" s="1"/>
  <c r="F220" i="8"/>
  <c r="B143" i="12"/>
  <c r="A143"/>
  <c r="F143" i="8"/>
  <c r="B47" i="12"/>
  <c r="A47" s="1"/>
  <c r="F47" i="8"/>
  <c r="B270" i="1"/>
  <c r="A270"/>
  <c r="B268"/>
  <c r="A268"/>
  <c r="B266"/>
  <c r="A266"/>
  <c r="B263"/>
  <c r="A263"/>
  <c r="B261"/>
  <c r="A261"/>
  <c r="B258"/>
  <c r="A258"/>
  <c r="B256"/>
  <c r="A256"/>
  <c r="B254"/>
  <c r="A254"/>
  <c r="B251"/>
  <c r="A251"/>
  <c r="B249"/>
  <c r="A249"/>
  <c r="B246"/>
  <c r="A246"/>
  <c r="B244"/>
  <c r="A244"/>
  <c r="B242"/>
  <c r="A242"/>
  <c r="B158"/>
  <c r="A158"/>
  <c r="B155"/>
  <c r="A155"/>
  <c r="B153"/>
  <c r="A153"/>
  <c r="B150"/>
  <c r="A150"/>
  <c r="B148"/>
  <c r="A148"/>
  <c r="B146"/>
  <c r="A146"/>
  <c r="B143"/>
  <c r="A143"/>
  <c r="B141"/>
  <c r="A141"/>
  <c r="B138"/>
  <c r="A138"/>
  <c r="B136"/>
  <c r="A136"/>
  <c r="B134"/>
  <c r="A134"/>
  <c r="B131"/>
  <c r="A131"/>
  <c r="B129"/>
  <c r="A129"/>
  <c r="B126"/>
  <c r="A126"/>
  <c r="B124"/>
  <c r="A124"/>
  <c r="B122"/>
  <c r="A122"/>
  <c r="B119"/>
  <c r="A119"/>
  <c r="B117"/>
  <c r="A117"/>
  <c r="B114"/>
  <c r="A114"/>
  <c r="B112"/>
  <c r="A112"/>
  <c r="B110"/>
  <c r="A110"/>
  <c r="B107"/>
  <c r="A107"/>
  <c r="B105"/>
  <c r="A105"/>
  <c r="B102"/>
  <c r="A102"/>
  <c r="B100"/>
  <c r="A100"/>
  <c r="B98"/>
  <c r="A98"/>
  <c r="B95"/>
  <c r="A95"/>
  <c r="B93"/>
  <c r="A93"/>
  <c r="B90"/>
  <c r="A90"/>
  <c r="B88"/>
  <c r="A88"/>
  <c r="B86"/>
  <c r="A86"/>
  <c r="B83"/>
  <c r="A83"/>
  <c r="B238"/>
  <c r="A238"/>
  <c r="B237"/>
  <c r="A237"/>
  <c r="B236"/>
  <c r="A236"/>
  <c r="B234"/>
  <c r="A234"/>
  <c r="B233"/>
  <c r="A233"/>
  <c r="B232"/>
  <c r="A232"/>
  <c r="B231"/>
  <c r="A231"/>
  <c r="B230"/>
  <c r="A230"/>
  <c r="B228"/>
  <c r="A228"/>
  <c r="B227"/>
  <c r="A227"/>
  <c r="B226"/>
  <c r="A226"/>
  <c r="B225"/>
  <c r="A225"/>
  <c r="B224"/>
  <c r="A224"/>
  <c r="B222"/>
  <c r="A222"/>
  <c r="B221"/>
  <c r="A221"/>
  <c r="B220"/>
  <c r="A220"/>
  <c r="B219"/>
  <c r="A219"/>
  <c r="B218"/>
  <c r="A218"/>
  <c r="B216"/>
  <c r="A216"/>
  <c r="B215"/>
  <c r="A215"/>
  <c r="B214"/>
  <c r="A214"/>
  <c r="B213"/>
  <c r="A213"/>
  <c r="B212"/>
  <c r="A212"/>
  <c r="B210"/>
  <c r="A210"/>
  <c r="B209"/>
  <c r="A209"/>
  <c r="B208"/>
  <c r="A208"/>
  <c r="B207"/>
  <c r="A207"/>
  <c r="B206"/>
  <c r="A206"/>
  <c r="B204"/>
  <c r="A204"/>
  <c r="B203"/>
  <c r="A203"/>
  <c r="B202"/>
  <c r="A202"/>
  <c r="B201"/>
  <c r="A201"/>
  <c r="B200"/>
  <c r="A200"/>
  <c r="B198"/>
  <c r="A198"/>
  <c r="B197"/>
  <c r="A197"/>
  <c r="B196"/>
  <c r="A196"/>
  <c r="B195"/>
  <c r="A195"/>
  <c r="B194"/>
  <c r="A194"/>
  <c r="B192"/>
  <c r="A192"/>
  <c r="B191"/>
  <c r="A191"/>
  <c r="B190"/>
  <c r="A190"/>
  <c r="B189"/>
  <c r="A189"/>
  <c r="B188"/>
  <c r="A188"/>
  <c r="B186"/>
  <c r="A186"/>
  <c r="B185"/>
  <c r="A185"/>
  <c r="B184"/>
  <c r="A184"/>
  <c r="B183"/>
  <c r="A183"/>
  <c r="B182"/>
  <c r="A182"/>
  <c r="B180"/>
  <c r="A180"/>
  <c r="B179"/>
  <c r="A179"/>
  <c r="B178"/>
  <c r="A178"/>
  <c r="B177"/>
  <c r="A177"/>
  <c r="B176"/>
  <c r="A176"/>
  <c r="B174"/>
  <c r="A174"/>
  <c r="B173"/>
  <c r="A173"/>
  <c r="B172"/>
  <c r="A172"/>
  <c r="B171"/>
  <c r="A171"/>
  <c r="B170"/>
  <c r="A170"/>
  <c r="B168"/>
  <c r="A168"/>
  <c r="B167"/>
  <c r="A167"/>
  <c r="B166"/>
  <c r="A166"/>
  <c r="B165"/>
  <c r="A165"/>
  <c r="B164"/>
  <c r="A164"/>
  <c r="B162"/>
  <c r="A162"/>
  <c r="B161"/>
  <c r="A161"/>
  <c r="B80"/>
  <c r="A80"/>
  <c r="B78"/>
  <c r="A78"/>
  <c r="B77"/>
  <c r="A77"/>
  <c r="B76"/>
  <c r="A76"/>
  <c r="B75"/>
  <c r="A75"/>
  <c r="B74"/>
  <c r="A74"/>
  <c r="B72"/>
  <c r="A72"/>
  <c r="B71"/>
  <c r="A71"/>
  <c r="B70"/>
  <c r="A70"/>
  <c r="B69"/>
  <c r="A69"/>
  <c r="B68"/>
  <c r="A68"/>
  <c r="B66"/>
  <c r="A66"/>
  <c r="B65"/>
  <c r="A65"/>
  <c r="B64"/>
  <c r="A64"/>
  <c r="B63"/>
  <c r="A63"/>
  <c r="B62"/>
  <c r="A62"/>
  <c r="B60"/>
  <c r="A60"/>
  <c r="B59"/>
  <c r="A59"/>
  <c r="B58"/>
  <c r="A58"/>
  <c r="B57"/>
  <c r="A57"/>
  <c r="B56"/>
  <c r="A56"/>
  <c r="B54"/>
  <c r="A54"/>
  <c r="B53"/>
  <c r="A53"/>
  <c r="B52"/>
  <c r="A52"/>
  <c r="B51"/>
  <c r="A51"/>
  <c r="B50"/>
  <c r="A50"/>
  <c r="B48"/>
  <c r="A48"/>
  <c r="B47"/>
  <c r="A47"/>
  <c r="B46"/>
  <c r="A46"/>
  <c r="B45"/>
  <c r="A45"/>
  <c r="B44"/>
  <c r="A44"/>
  <c r="B42"/>
  <c r="A42"/>
  <c r="B41"/>
  <c r="A41"/>
  <c r="B40"/>
  <c r="A40"/>
  <c r="B39"/>
  <c r="A39"/>
  <c r="B38"/>
  <c r="A38"/>
  <c r="B36"/>
  <c r="A36"/>
  <c r="B35"/>
  <c r="A35"/>
  <c r="B34"/>
  <c r="A34"/>
  <c r="B33"/>
  <c r="A33"/>
  <c r="B32"/>
  <c r="A32"/>
  <c r="B30"/>
  <c r="A30"/>
  <c r="B29"/>
  <c r="A29"/>
  <c r="B28"/>
  <c r="A28"/>
  <c r="B27"/>
  <c r="A27"/>
  <c r="B26"/>
  <c r="A26"/>
  <c r="B24"/>
  <c r="A24"/>
  <c r="B23"/>
  <c r="A23"/>
  <c r="B22"/>
  <c r="A22"/>
  <c r="B21"/>
  <c r="A21"/>
  <c r="B20"/>
  <c r="A20"/>
  <c r="B18"/>
  <c r="A18"/>
  <c r="B17"/>
  <c r="A17"/>
  <c r="B16"/>
  <c r="A16"/>
  <c r="B15"/>
  <c r="A15"/>
  <c r="B14"/>
  <c r="A14"/>
  <c r="B12"/>
  <c r="A12"/>
  <c r="B11"/>
  <c r="A11"/>
  <c r="B10"/>
  <c r="A10"/>
  <c r="B9"/>
  <c r="A9"/>
  <c r="B8"/>
  <c r="A8"/>
  <c r="B281"/>
  <c r="A281"/>
  <c r="B279"/>
  <c r="A279"/>
  <c r="B276"/>
  <c r="A276"/>
  <c r="B274"/>
  <c r="A274"/>
  <c r="B272"/>
  <c r="A272"/>
  <c r="B269"/>
  <c r="A269"/>
  <c r="B267"/>
  <c r="A267"/>
  <c r="B264"/>
  <c r="A264"/>
  <c r="B262"/>
  <c r="A262"/>
  <c r="B260"/>
  <c r="A260"/>
  <c r="B257"/>
  <c r="A257"/>
  <c r="B255"/>
  <c r="A255"/>
  <c r="B252"/>
  <c r="A252"/>
  <c r="B250"/>
  <c r="A250"/>
  <c r="B248"/>
  <c r="A248"/>
  <c r="B245"/>
  <c r="A245"/>
  <c r="B243"/>
  <c r="A243"/>
  <c r="B240"/>
  <c r="A240"/>
  <c r="B159"/>
  <c r="A159"/>
  <c r="B156"/>
  <c r="A156"/>
  <c r="B154"/>
  <c r="A154"/>
  <c r="B152"/>
  <c r="A152"/>
  <c r="B149"/>
  <c r="A149"/>
  <c r="B147"/>
  <c r="A147"/>
  <c r="B144"/>
  <c r="A144"/>
  <c r="B142"/>
  <c r="A142"/>
  <c r="B140"/>
  <c r="A140"/>
  <c r="B137"/>
  <c r="A137"/>
  <c r="B135"/>
  <c r="A135"/>
  <c r="B132"/>
  <c r="A132"/>
  <c r="B130"/>
  <c r="A130"/>
  <c r="B128"/>
  <c r="A128"/>
  <c r="B125"/>
  <c r="A125"/>
  <c r="B123"/>
  <c r="A123"/>
  <c r="B120"/>
  <c r="A120"/>
  <c r="B118"/>
  <c r="A118"/>
  <c r="B116"/>
  <c r="A116"/>
  <c r="B113"/>
  <c r="A113"/>
  <c r="B111"/>
  <c r="A111"/>
  <c r="B108"/>
  <c r="A108"/>
  <c r="B106"/>
  <c r="A106"/>
  <c r="B104"/>
  <c r="A104"/>
  <c r="B101"/>
  <c r="A101"/>
  <c r="B99"/>
  <c r="A99"/>
  <c r="B96"/>
  <c r="A96"/>
  <c r="B94"/>
  <c r="A94"/>
  <c r="B92"/>
  <c r="A92"/>
  <c r="B89"/>
  <c r="A89"/>
  <c r="B87"/>
  <c r="A87"/>
  <c r="B84"/>
  <c r="A84"/>
  <c r="B82"/>
  <c r="A82"/>
  <c r="B240" i="12"/>
  <c r="A240"/>
  <c r="B236"/>
  <c r="A236"/>
  <c r="B231"/>
  <c r="A231"/>
  <c r="B226"/>
  <c r="A226"/>
  <c r="B137"/>
  <c r="A137"/>
  <c r="B128"/>
  <c r="A128"/>
  <c r="B118"/>
  <c r="A118"/>
  <c r="B108"/>
  <c r="A108"/>
  <c r="B99"/>
  <c r="A99"/>
  <c r="B89"/>
  <c r="A89"/>
  <c r="B80"/>
  <c r="A80"/>
  <c r="B70"/>
  <c r="A70"/>
  <c r="B60"/>
  <c r="A60"/>
  <c r="B51"/>
  <c r="A51"/>
  <c r="B242"/>
  <c r="A242"/>
  <c r="B237"/>
  <c r="A237"/>
  <c r="B232"/>
  <c r="A232"/>
  <c r="B227"/>
  <c r="A227"/>
  <c r="B224"/>
  <c r="A224"/>
  <c r="B141"/>
  <c r="A141"/>
  <c r="B131"/>
  <c r="A131"/>
  <c r="B122"/>
  <c r="A122"/>
  <c r="B112"/>
  <c r="A112"/>
  <c r="B102"/>
  <c r="A102"/>
  <c r="B93"/>
  <c r="A93"/>
  <c r="B83"/>
  <c r="A83"/>
  <c r="B74"/>
  <c r="A74"/>
  <c r="B64"/>
  <c r="A64"/>
  <c r="B54"/>
  <c r="A54"/>
  <c r="B216"/>
  <c r="A216"/>
  <c r="B212"/>
  <c r="A212"/>
  <c r="B207"/>
  <c r="A207"/>
  <c r="B202"/>
  <c r="A202"/>
  <c r="B197"/>
  <c r="A197"/>
  <c r="B192"/>
  <c r="A192"/>
  <c r="B188"/>
  <c r="A188"/>
  <c r="B183"/>
  <c r="A183"/>
  <c r="B178"/>
  <c r="A178"/>
  <c r="B173"/>
  <c r="A173"/>
  <c r="B168"/>
  <c r="A168"/>
  <c r="B164"/>
  <c r="A164"/>
  <c r="B159"/>
  <c r="A159"/>
  <c r="B154"/>
  <c r="A154"/>
  <c r="B149"/>
  <c r="A149"/>
  <c r="B144"/>
  <c r="A144"/>
  <c r="B44"/>
  <c r="A44"/>
  <c r="B42"/>
  <c r="A42"/>
  <c r="B39"/>
  <c r="A39"/>
  <c r="B38"/>
  <c r="A38"/>
  <c r="B34"/>
  <c r="A34"/>
  <c r="B33"/>
  <c r="A33"/>
  <c r="B29"/>
  <c r="A29"/>
  <c r="B28"/>
  <c r="A28"/>
  <c r="B24"/>
  <c r="A24"/>
  <c r="B23"/>
  <c r="A23"/>
  <c r="B20"/>
  <c r="A20"/>
  <c r="B18"/>
  <c r="A18"/>
  <c r="B15"/>
  <c r="A15"/>
  <c r="B14"/>
  <c r="A14"/>
  <c r="B10"/>
  <c r="A10"/>
  <c r="B9"/>
  <c r="A9"/>
  <c r="B299"/>
  <c r="A299"/>
  <c r="B298"/>
  <c r="A298"/>
  <c r="B294"/>
  <c r="A294"/>
  <c r="B293"/>
  <c r="A293"/>
  <c r="B290"/>
  <c r="A290"/>
  <c r="B288"/>
  <c r="A288"/>
  <c r="B285"/>
  <c r="A285"/>
  <c r="B284"/>
  <c r="A284"/>
  <c r="B280"/>
  <c r="A280"/>
  <c r="B279"/>
  <c r="A279"/>
  <c r="B275"/>
  <c r="A275"/>
  <c r="B274"/>
  <c r="A274"/>
  <c r="B270"/>
  <c r="A270"/>
  <c r="B269"/>
  <c r="A269"/>
  <c r="B266"/>
  <c r="A266"/>
  <c r="B264"/>
  <c r="A264"/>
  <c r="B261"/>
  <c r="A261"/>
  <c r="B260"/>
  <c r="A260"/>
  <c r="B256"/>
  <c r="A256"/>
  <c r="B255"/>
  <c r="A255"/>
  <c r="B251"/>
  <c r="A251"/>
  <c r="B250"/>
  <c r="A250"/>
  <c r="B246"/>
  <c r="A246"/>
  <c r="B245"/>
  <c r="A245"/>
  <c r="B214"/>
  <c r="A214"/>
  <c r="B210"/>
  <c r="A210"/>
  <c r="B208"/>
  <c r="A208"/>
  <c r="B204"/>
  <c r="A204"/>
  <c r="B198"/>
  <c r="A198"/>
  <c r="B195"/>
  <c r="A195"/>
  <c r="B189"/>
  <c r="A189"/>
  <c r="B185"/>
  <c r="A185"/>
  <c r="B179"/>
  <c r="A179"/>
  <c r="B176"/>
  <c r="A176"/>
  <c r="B170"/>
  <c r="A170"/>
  <c r="B166"/>
  <c r="A166"/>
  <c r="B160"/>
  <c r="A160"/>
  <c r="B156"/>
  <c r="A156"/>
  <c r="B150"/>
  <c r="A150"/>
  <c r="B147"/>
  <c r="A147"/>
  <c r="B45"/>
  <c r="A45"/>
  <c r="B41"/>
  <c r="A41"/>
  <c r="B35"/>
  <c r="A35"/>
  <c r="B32"/>
  <c r="A32"/>
  <c r="B26"/>
  <c r="A26"/>
  <c r="B22"/>
  <c r="A22"/>
  <c r="B16"/>
  <c r="A16"/>
  <c r="B12"/>
  <c r="A12"/>
  <c r="B218"/>
  <c r="A218"/>
  <c r="B213"/>
  <c r="A213"/>
  <c r="B206"/>
  <c r="A206"/>
  <c r="B201"/>
  <c r="A201"/>
  <c r="B196"/>
  <c r="A196"/>
  <c r="B191"/>
  <c r="A191"/>
  <c r="B186"/>
  <c r="A186"/>
  <c r="B182"/>
  <c r="A182"/>
  <c r="B177"/>
  <c r="A177"/>
  <c r="B172"/>
  <c r="A172"/>
  <c r="B167"/>
  <c r="A167"/>
  <c r="B162"/>
  <c r="A162"/>
  <c r="B158"/>
  <c r="A158"/>
  <c r="B153"/>
  <c r="A153"/>
  <c r="B148"/>
  <c r="A148"/>
  <c r="B222"/>
  <c r="A222"/>
  <c r="B221"/>
  <c r="A221"/>
  <c r="B140"/>
  <c r="A140"/>
  <c r="B138"/>
  <c r="A138"/>
  <c r="B135"/>
  <c r="A135"/>
  <c r="B134"/>
  <c r="A134"/>
  <c r="B130"/>
  <c r="A130"/>
  <c r="B129"/>
  <c r="A129"/>
  <c r="B125"/>
  <c r="A125"/>
  <c r="B124"/>
  <c r="A124"/>
  <c r="B120"/>
  <c r="A120"/>
  <c r="B119"/>
  <c r="A119"/>
  <c r="B116"/>
  <c r="A116"/>
  <c r="B114"/>
  <c r="A114"/>
  <c r="B111"/>
  <c r="A111"/>
  <c r="B110"/>
  <c r="A110"/>
  <c r="B106"/>
  <c r="A106"/>
  <c r="B105"/>
  <c r="A105"/>
  <c r="B101"/>
  <c r="A101"/>
  <c r="B100"/>
  <c r="A100"/>
  <c r="B96"/>
  <c r="A96"/>
  <c r="B95"/>
  <c r="A95"/>
  <c r="B92"/>
  <c r="A92"/>
  <c r="B90"/>
  <c r="A90"/>
  <c r="B87"/>
  <c r="A87"/>
  <c r="B86"/>
  <c r="A86"/>
  <c r="B82"/>
  <c r="A82"/>
  <c r="B81"/>
  <c r="A81"/>
  <c r="B77"/>
  <c r="A77"/>
  <c r="B76"/>
  <c r="A76"/>
  <c r="B72"/>
  <c r="A72"/>
  <c r="B71"/>
  <c r="A71"/>
  <c r="B68"/>
  <c r="A68"/>
  <c r="B66"/>
  <c r="A66"/>
  <c r="B63"/>
  <c r="A63"/>
  <c r="B62"/>
  <c r="A62"/>
  <c r="B58"/>
  <c r="A58"/>
  <c r="B57"/>
  <c r="A57"/>
  <c r="B53"/>
  <c r="A53"/>
  <c r="B52"/>
  <c r="A52"/>
  <c r="B48"/>
  <c r="A48"/>
  <c r="B300"/>
  <c r="A300"/>
  <c r="B296"/>
  <c r="A296"/>
  <c r="B292"/>
  <c r="A292"/>
  <c r="B291"/>
  <c r="A291"/>
  <c r="B287"/>
  <c r="A287"/>
  <c r="B286"/>
  <c r="A286"/>
  <c r="B282"/>
  <c r="A282"/>
  <c r="B281"/>
  <c r="A281"/>
  <c r="B278"/>
  <c r="A278"/>
  <c r="B276"/>
  <c r="A276"/>
  <c r="B273"/>
  <c r="A273"/>
  <c r="B272"/>
  <c r="A272"/>
  <c r="B268"/>
  <c r="A268"/>
  <c r="B267"/>
  <c r="A267"/>
  <c r="B263"/>
  <c r="A263"/>
  <c r="B262"/>
  <c r="A262"/>
  <c r="B258"/>
  <c r="A258"/>
  <c r="B257"/>
  <c r="A257"/>
  <c r="B254"/>
  <c r="A254"/>
  <c r="B252"/>
  <c r="A252"/>
  <c r="B249"/>
  <c r="A249"/>
  <c r="B248"/>
  <c r="A248"/>
  <c r="B244"/>
  <c r="A244"/>
  <c r="B243"/>
  <c r="A243"/>
  <c r="B239"/>
  <c r="A239"/>
  <c r="B238"/>
  <c r="A238"/>
  <c r="B234"/>
  <c r="A234"/>
  <c r="B233"/>
  <c r="A233"/>
  <c r="B230"/>
  <c r="A230"/>
  <c r="B228"/>
  <c r="A228"/>
  <c r="B225"/>
  <c r="A225"/>
  <c r="B219"/>
  <c r="A219"/>
  <c r="B215"/>
  <c r="A215"/>
  <c r="B209"/>
  <c r="A209"/>
  <c r="B203"/>
  <c r="A203"/>
  <c r="B200"/>
  <c r="A200"/>
  <c r="B194"/>
  <c r="A194"/>
  <c r="B190"/>
  <c r="A190"/>
  <c r="B184"/>
  <c r="A184"/>
  <c r="B180"/>
  <c r="A180"/>
  <c r="B174"/>
  <c r="A174"/>
  <c r="B171"/>
  <c r="A171"/>
  <c r="B165"/>
  <c r="A165"/>
  <c r="B161"/>
  <c r="A161"/>
  <c r="B155"/>
  <c r="A155"/>
  <c r="B152"/>
  <c r="A152"/>
  <c r="B146"/>
  <c r="A146"/>
  <c r="B142"/>
  <c r="A142"/>
  <c r="B136"/>
  <c r="A136"/>
  <c r="B132"/>
  <c r="A132"/>
  <c r="B126"/>
  <c r="A126"/>
  <c r="B123"/>
  <c r="A123"/>
  <c r="B117"/>
  <c r="A117"/>
  <c r="B113"/>
  <c r="A113"/>
  <c r="B107"/>
  <c r="A107"/>
  <c r="B104"/>
  <c r="A104"/>
  <c r="B98"/>
  <c r="A98"/>
  <c r="B94"/>
  <c r="A94"/>
  <c r="B88"/>
  <c r="A88"/>
  <c r="B84"/>
  <c r="A84"/>
  <c r="B78"/>
  <c r="A78"/>
  <c r="B75"/>
  <c r="A75"/>
  <c r="B69"/>
  <c r="A69"/>
  <c r="B65"/>
  <c r="A65"/>
  <c r="B59"/>
  <c r="A59"/>
  <c r="B56"/>
  <c r="A56"/>
  <c r="B50"/>
  <c r="A50"/>
  <c r="B46"/>
  <c r="A46"/>
  <c r="B40"/>
  <c r="A40"/>
  <c r="B36"/>
  <c r="A36"/>
  <c r="B30"/>
  <c r="A30"/>
  <c r="B27"/>
  <c r="A27"/>
  <c r="B21"/>
  <c r="A21"/>
  <c r="B17"/>
  <c r="A17"/>
  <c r="B11"/>
  <c r="A11"/>
  <c r="B8"/>
  <c r="A8"/>
  <c r="G8" i="19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3"/>
  <c r="G4"/>
  <c r="G5"/>
  <c r="G6"/>
  <c r="G2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2"/>
  <c r="G3"/>
  <c r="G4"/>
  <c r="G5"/>
  <c r="G6"/>
  <c r="G180" i="12"/>
  <c r="G8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3"/>
  <c r="G4"/>
  <c r="G5"/>
  <c r="G6"/>
  <c r="G2"/>
  <c r="G14" i="1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287"/>
  <c r="G288"/>
  <c r="G290"/>
  <c r="G291"/>
  <c r="G292"/>
  <c r="G293"/>
  <c r="G294"/>
  <c r="G296"/>
  <c r="G297"/>
  <c r="G298"/>
  <c r="G299"/>
  <c r="G300"/>
  <c r="G8"/>
  <c r="G9"/>
  <c r="G10"/>
  <c r="G11"/>
  <c r="G12"/>
  <c r="G6"/>
  <c r="G5"/>
  <c r="G4"/>
  <c r="G3"/>
  <c r="G2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2"/>
  <c r="F2" i="12"/>
  <c r="Z3"/>
  <c r="Z3" i="1"/>
  <c r="D3" i="17"/>
  <c r="E3" s="1"/>
  <c r="D5"/>
  <c r="E5" s="1"/>
  <c r="D7"/>
  <c r="E7" s="1"/>
  <c r="D9"/>
  <c r="E9" s="1"/>
  <c r="D11"/>
  <c r="E11" s="1"/>
  <c r="D13"/>
  <c r="E13" s="1"/>
  <c r="D15"/>
  <c r="E15" s="1"/>
  <c r="D17"/>
  <c r="E17" s="1"/>
  <c r="D19"/>
  <c r="E19" s="1"/>
  <c r="D21"/>
  <c r="E21" s="1"/>
  <c r="D23"/>
  <c r="E23" s="1"/>
  <c r="D25"/>
  <c r="E25" s="1"/>
  <c r="D27"/>
  <c r="E27" s="1"/>
  <c r="D29"/>
  <c r="E29" s="1"/>
  <c r="D31"/>
  <c r="E31" s="1"/>
  <c r="D33"/>
  <c r="E33" s="1"/>
  <c r="D35"/>
  <c r="E35" s="1"/>
  <c r="D37"/>
  <c r="E37" s="1"/>
  <c r="D39"/>
  <c r="E39" s="1"/>
  <c r="D41"/>
  <c r="E41" s="1"/>
  <c r="D43"/>
  <c r="E43" s="1"/>
  <c r="D45"/>
  <c r="E45" s="1"/>
  <c r="D47"/>
  <c r="E47" s="1"/>
  <c r="D49"/>
  <c r="E49" s="1"/>
  <c r="D51"/>
  <c r="E51" s="1"/>
  <c r="D53"/>
  <c r="E53" s="1"/>
  <c r="D55"/>
  <c r="E55" s="1"/>
  <c r="D57"/>
  <c r="E57" s="1"/>
  <c r="D59"/>
  <c r="E59" s="1"/>
  <c r="D61"/>
  <c r="E61" s="1"/>
  <c r="D63"/>
  <c r="E63" s="1"/>
  <c r="D65"/>
  <c r="E65" s="1"/>
  <c r="D67"/>
  <c r="E67" s="1"/>
  <c r="D69"/>
  <c r="E69" s="1"/>
  <c r="D71"/>
  <c r="E71" s="1"/>
  <c r="D73"/>
  <c r="E73" s="1"/>
  <c r="D75"/>
  <c r="E75" s="1"/>
  <c r="D77"/>
  <c r="E77" s="1"/>
  <c r="D79"/>
  <c r="E79" s="1"/>
  <c r="D81"/>
  <c r="E81" s="1"/>
  <c r="D4"/>
  <c r="E4" s="1"/>
  <c r="D6"/>
  <c r="E6" s="1"/>
  <c r="D8"/>
  <c r="E8" s="1"/>
  <c r="D10"/>
  <c r="E10" s="1"/>
  <c r="D12"/>
  <c r="E12" s="1"/>
  <c r="D14"/>
  <c r="E14" s="1"/>
  <c r="D16"/>
  <c r="E16" s="1"/>
  <c r="D18"/>
  <c r="E18" s="1"/>
  <c r="D20"/>
  <c r="E20" s="1"/>
  <c r="D22"/>
  <c r="E22" s="1"/>
  <c r="D24"/>
  <c r="E24" s="1"/>
  <c r="D26"/>
  <c r="E26" s="1"/>
  <c r="D28"/>
  <c r="E28" s="1"/>
  <c r="D30"/>
  <c r="E30" s="1"/>
  <c r="D32"/>
  <c r="E32" s="1"/>
  <c r="D34"/>
  <c r="E34" s="1"/>
  <c r="D36"/>
  <c r="E36" s="1"/>
  <c r="D38"/>
  <c r="E38" s="1"/>
  <c r="D40"/>
  <c r="E40" s="1"/>
  <c r="D42"/>
  <c r="E42" s="1"/>
  <c r="D44"/>
  <c r="E44" s="1"/>
  <c r="D46"/>
  <c r="E46" s="1"/>
  <c r="D48"/>
  <c r="E48" s="1"/>
  <c r="D50"/>
  <c r="E50" s="1"/>
  <c r="D52"/>
  <c r="E52" s="1"/>
  <c r="D54"/>
  <c r="E54" s="1"/>
  <c r="D56"/>
  <c r="E56" s="1"/>
  <c r="D58"/>
  <c r="E58" s="1"/>
  <c r="D60"/>
  <c r="E60" s="1"/>
  <c r="D62"/>
  <c r="E62" s="1"/>
  <c r="D64"/>
  <c r="E64" s="1"/>
  <c r="D66"/>
  <c r="E66" s="1"/>
  <c r="D68"/>
  <c r="E68" s="1"/>
  <c r="D70"/>
  <c r="E70" s="1"/>
  <c r="D72"/>
  <c r="E72" s="1"/>
  <c r="D74"/>
  <c r="E74" s="1"/>
  <c r="D76"/>
  <c r="E76" s="1"/>
  <c r="D78"/>
  <c r="E78" s="1"/>
  <c r="D80"/>
  <c r="E80" s="1"/>
  <c r="D82"/>
  <c r="E82" s="1"/>
  <c r="D84"/>
  <c r="E84" s="1"/>
  <c r="D86"/>
  <c r="E86" s="1"/>
  <c r="D88"/>
  <c r="E88" s="1"/>
  <c r="D90"/>
  <c r="E90" s="1"/>
  <c r="D92"/>
  <c r="E92" s="1"/>
  <c r="D94"/>
  <c r="E94" s="1"/>
  <c r="D96"/>
  <c r="E96" s="1"/>
  <c r="D98"/>
  <c r="E98" s="1"/>
  <c r="D100"/>
  <c r="E100" s="1"/>
  <c r="D102"/>
  <c r="E102" s="1"/>
  <c r="D104"/>
  <c r="E104" s="1"/>
  <c r="D106"/>
  <c r="E106" s="1"/>
  <c r="D108"/>
  <c r="E108" s="1"/>
  <c r="D110"/>
  <c r="E110" s="1"/>
  <c r="D112"/>
  <c r="E112" s="1"/>
  <c r="D114"/>
  <c r="E114" s="1"/>
  <c r="D116"/>
  <c r="E116" s="1"/>
  <c r="D118"/>
  <c r="E118" s="1"/>
  <c r="D120"/>
  <c r="E120" s="1"/>
  <c r="D122"/>
  <c r="E122" s="1"/>
  <c r="D124"/>
  <c r="E124" s="1"/>
  <c r="D126"/>
  <c r="E126" s="1"/>
  <c r="D128"/>
  <c r="E128" s="1"/>
  <c r="D130"/>
  <c r="E130" s="1"/>
  <c r="D132"/>
  <c r="E132" s="1"/>
  <c r="D134"/>
  <c r="E134" s="1"/>
  <c r="D136"/>
  <c r="E136" s="1"/>
  <c r="D138"/>
  <c r="E138" s="1"/>
  <c r="D140"/>
  <c r="E140" s="1"/>
  <c r="D142"/>
  <c r="E142" s="1"/>
  <c r="D144"/>
  <c r="E144" s="1"/>
  <c r="D146"/>
  <c r="E146" s="1"/>
  <c r="D148"/>
  <c r="E148" s="1"/>
  <c r="D150"/>
  <c r="E150" s="1"/>
  <c r="D152"/>
  <c r="E152" s="1"/>
  <c r="D154"/>
  <c r="E154" s="1"/>
  <c r="D156"/>
  <c r="E156" s="1"/>
  <c r="D158"/>
  <c r="E158" s="1"/>
  <c r="D160"/>
  <c r="E160" s="1"/>
  <c r="D162"/>
  <c r="E162" s="1"/>
  <c r="D164"/>
  <c r="E164" s="1"/>
  <c r="D166"/>
  <c r="E166" s="1"/>
  <c r="D168"/>
  <c r="E168" s="1"/>
  <c r="D170"/>
  <c r="E170" s="1"/>
  <c r="D172"/>
  <c r="E172" s="1"/>
  <c r="D174"/>
  <c r="E174" s="1"/>
  <c r="D176"/>
  <c r="E176" s="1"/>
  <c r="D178"/>
  <c r="E178" s="1"/>
  <c r="D180"/>
  <c r="E180" s="1"/>
  <c r="D182"/>
  <c r="E182" s="1"/>
  <c r="D184"/>
  <c r="E184" s="1"/>
  <c r="D186"/>
  <c r="E186" s="1"/>
  <c r="D188"/>
  <c r="E188" s="1"/>
  <c r="D190"/>
  <c r="E190" s="1"/>
  <c r="D192"/>
  <c r="E192" s="1"/>
  <c r="D194"/>
  <c r="E194" s="1"/>
  <c r="D196"/>
  <c r="E196" s="1"/>
  <c r="D198"/>
  <c r="E198" s="1"/>
  <c r="D200"/>
  <c r="E200" s="1"/>
  <c r="D202"/>
  <c r="E202" s="1"/>
  <c r="D204"/>
  <c r="E204" s="1"/>
  <c r="D206"/>
  <c r="E206" s="1"/>
  <c r="D208"/>
  <c r="E20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199"/>
  <c r="E199" s="1"/>
  <c r="D251"/>
  <c r="E251" s="1"/>
  <c r="D249"/>
  <c r="E249" s="1"/>
  <c r="D247"/>
  <c r="E247" s="1"/>
  <c r="D245"/>
  <c r="E245" s="1"/>
  <c r="D243"/>
  <c r="E243" s="1"/>
  <c r="D241"/>
  <c r="E241" s="1"/>
  <c r="D239"/>
  <c r="E239" s="1"/>
  <c r="D237"/>
  <c r="E237" s="1"/>
  <c r="D235"/>
  <c r="E235" s="1"/>
  <c r="D233"/>
  <c r="E233" s="1"/>
  <c r="D231"/>
  <c r="E231" s="1"/>
  <c r="D229"/>
  <c r="E229" s="1"/>
  <c r="D227"/>
  <c r="E227" s="1"/>
  <c r="D225"/>
  <c r="E225" s="1"/>
  <c r="D223"/>
  <c r="E223" s="1"/>
  <c r="D221"/>
  <c r="E221" s="1"/>
  <c r="D219"/>
  <c r="E219" s="1"/>
  <c r="D217"/>
  <c r="E217" s="1"/>
  <c r="D215"/>
  <c r="E215" s="1"/>
  <c r="D213"/>
  <c r="E213" s="1"/>
  <c r="D211"/>
  <c r="E211" s="1"/>
  <c r="D209"/>
  <c r="E209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E145" s="1"/>
  <c r="D141"/>
  <c r="E141" s="1"/>
  <c r="D137"/>
  <c r="E137" s="1"/>
  <c r="D133"/>
  <c r="E133" s="1"/>
  <c r="D129"/>
  <c r="E129" s="1"/>
  <c r="D125"/>
  <c r="E125" s="1"/>
  <c r="D121"/>
  <c r="E121" s="1"/>
  <c r="D117"/>
  <c r="E117" s="1"/>
  <c r="D113"/>
  <c r="E113" s="1"/>
  <c r="D109"/>
  <c r="E109" s="1"/>
  <c r="D105"/>
  <c r="E105" s="1"/>
  <c r="D101"/>
  <c r="E101" s="1"/>
  <c r="D97"/>
  <c r="E97" s="1"/>
  <c r="D93"/>
  <c r="E93" s="1"/>
  <c r="D89"/>
  <c r="E89" s="1"/>
  <c r="D85"/>
  <c r="E85" s="1"/>
  <c r="D2"/>
  <c r="E2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7"/>
  <c r="E207" s="1"/>
  <c r="D203"/>
  <c r="E203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91"/>
  <c r="E91" s="1"/>
  <c r="D87"/>
  <c r="E87" s="1"/>
  <c r="D83"/>
  <c r="E83" s="1"/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D2" i="15"/>
  <c r="E2" s="1"/>
  <c r="Z4" i="1"/>
  <c r="Z5"/>
  <c r="M3" i="7"/>
  <c r="L3"/>
  <c r="K3"/>
  <c r="J3" i="1"/>
  <c r="J5"/>
  <c r="J4"/>
  <c r="F12" i="19"/>
  <c r="F2"/>
  <c r="F3"/>
  <c r="F4"/>
  <c r="F5"/>
  <c r="F6"/>
  <c r="F7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D3" i="18"/>
  <c r="E3"/>
  <c r="D5"/>
  <c r="E5"/>
  <c r="D7"/>
  <c r="E7"/>
  <c r="D9"/>
  <c r="E9"/>
  <c r="D11"/>
  <c r="E11"/>
  <c r="D13"/>
  <c r="E13"/>
  <c r="D15"/>
  <c r="E15"/>
  <c r="D17"/>
  <c r="E17"/>
  <c r="D19"/>
  <c r="E19"/>
  <c r="D21"/>
  <c r="E21"/>
  <c r="D23"/>
  <c r="E23"/>
  <c r="D25"/>
  <c r="E25"/>
  <c r="D27"/>
  <c r="E27"/>
  <c r="D29"/>
  <c r="E29"/>
  <c r="D31"/>
  <c r="E31"/>
  <c r="D33"/>
  <c r="E33"/>
  <c r="D35"/>
  <c r="E35"/>
  <c r="D37"/>
  <c r="E37"/>
  <c r="D39"/>
  <c r="E39"/>
  <c r="D41"/>
  <c r="E41"/>
  <c r="D43"/>
  <c r="E43"/>
  <c r="D45"/>
  <c r="E45"/>
  <c r="D47"/>
  <c r="E47"/>
  <c r="D49"/>
  <c r="E49"/>
  <c r="D51"/>
  <c r="E51"/>
  <c r="D53"/>
  <c r="E53"/>
  <c r="D55"/>
  <c r="E55"/>
  <c r="D57"/>
  <c r="E57"/>
  <c r="D59"/>
  <c r="E59"/>
  <c r="D61"/>
  <c r="E61"/>
  <c r="D63"/>
  <c r="E63"/>
  <c r="D65"/>
  <c r="E65"/>
  <c r="D67"/>
  <c r="E67"/>
  <c r="D69"/>
  <c r="E69"/>
  <c r="D71"/>
  <c r="E71"/>
  <c r="D73"/>
  <c r="E73"/>
  <c r="D75"/>
  <c r="E75"/>
  <c r="D77"/>
  <c r="E77"/>
  <c r="D79"/>
  <c r="E79"/>
  <c r="D81"/>
  <c r="E81"/>
  <c r="D83"/>
  <c r="E83"/>
  <c r="D85"/>
  <c r="E85"/>
  <c r="D87"/>
  <c r="E87"/>
  <c r="D89"/>
  <c r="E89"/>
  <c r="D91"/>
  <c r="E91"/>
  <c r="D93"/>
  <c r="E93"/>
  <c r="D95"/>
  <c r="E95"/>
  <c r="D97"/>
  <c r="E97"/>
  <c r="D99"/>
  <c r="E99"/>
  <c r="D101"/>
  <c r="E101"/>
  <c r="D103"/>
  <c r="E103"/>
  <c r="D105"/>
  <c r="E105"/>
  <c r="D107"/>
  <c r="E107"/>
  <c r="D109"/>
  <c r="E109"/>
  <c r="D111"/>
  <c r="E111"/>
  <c r="D113"/>
  <c r="E113"/>
  <c r="D115"/>
  <c r="E115"/>
  <c r="D117"/>
  <c r="E117"/>
  <c r="D119"/>
  <c r="E119"/>
  <c r="D121"/>
  <c r="E121"/>
  <c r="D123"/>
  <c r="E123"/>
  <c r="D125"/>
  <c r="E125"/>
  <c r="D127"/>
  <c r="E127"/>
  <c r="D129"/>
  <c r="E129"/>
  <c r="D131"/>
  <c r="E131"/>
  <c r="D133"/>
  <c r="E133"/>
  <c r="D135"/>
  <c r="E135"/>
  <c r="D137"/>
  <c r="E137"/>
  <c r="D139"/>
  <c r="E139"/>
  <c r="D141"/>
  <c r="E141"/>
  <c r="D143"/>
  <c r="E143"/>
  <c r="D145"/>
  <c r="E145"/>
  <c r="D147"/>
  <c r="E147"/>
  <c r="D149"/>
  <c r="E149"/>
  <c r="D151"/>
  <c r="E151"/>
  <c r="D153"/>
  <c r="E153"/>
  <c r="D155"/>
  <c r="E155"/>
  <c r="D157"/>
  <c r="E157"/>
  <c r="D159"/>
  <c r="E159"/>
  <c r="D161"/>
  <c r="E161"/>
  <c r="D163"/>
  <c r="E163"/>
  <c r="D165"/>
  <c r="E165"/>
  <c r="D167"/>
  <c r="E167"/>
  <c r="D169"/>
  <c r="E169"/>
  <c r="D171"/>
  <c r="E171"/>
  <c r="D4"/>
  <c r="E4"/>
  <c r="D6"/>
  <c r="E6"/>
  <c r="D8"/>
  <c r="E8"/>
  <c r="D10"/>
  <c r="E10"/>
  <c r="D12"/>
  <c r="E12"/>
  <c r="D14"/>
  <c r="E14"/>
  <c r="D16"/>
  <c r="E16"/>
  <c r="D18"/>
  <c r="E18"/>
  <c r="D20"/>
  <c r="E20"/>
  <c r="D22"/>
  <c r="E22"/>
  <c r="D24"/>
  <c r="E24"/>
  <c r="D26"/>
  <c r="E26"/>
  <c r="D28"/>
  <c r="E28"/>
  <c r="D30"/>
  <c r="E30"/>
  <c r="D32"/>
  <c r="E32"/>
  <c r="D34"/>
  <c r="E34"/>
  <c r="D36"/>
  <c r="E36"/>
  <c r="D38"/>
  <c r="E38"/>
  <c r="D40"/>
  <c r="E40"/>
  <c r="D42"/>
  <c r="E42"/>
  <c r="D44"/>
  <c r="E44"/>
  <c r="D46"/>
  <c r="E46"/>
  <c r="D48"/>
  <c r="E48"/>
  <c r="D50"/>
  <c r="E50"/>
  <c r="D52"/>
  <c r="E52"/>
  <c r="D54"/>
  <c r="E54"/>
  <c r="D56"/>
  <c r="E56"/>
  <c r="D58"/>
  <c r="E58"/>
  <c r="D60"/>
  <c r="E60"/>
  <c r="D62"/>
  <c r="E62"/>
  <c r="D64"/>
  <c r="E64"/>
  <c r="D66"/>
  <c r="E66"/>
  <c r="D68"/>
  <c r="E68"/>
  <c r="D70"/>
  <c r="E70"/>
  <c r="D72"/>
  <c r="E72"/>
  <c r="D74"/>
  <c r="E74"/>
  <c r="D76"/>
  <c r="E76"/>
  <c r="D78"/>
  <c r="E78"/>
  <c r="D80"/>
  <c r="E80"/>
  <c r="D82"/>
  <c r="E82"/>
  <c r="D84"/>
  <c r="E84"/>
  <c r="D86"/>
  <c r="E86"/>
  <c r="D88"/>
  <c r="E88"/>
  <c r="D90"/>
  <c r="E90"/>
  <c r="D92"/>
  <c r="E92"/>
  <c r="D94"/>
  <c r="E94"/>
  <c r="D96"/>
  <c r="E96"/>
  <c r="D98"/>
  <c r="E98"/>
  <c r="D100"/>
  <c r="E100"/>
  <c r="D102"/>
  <c r="E102"/>
  <c r="D104"/>
  <c r="E104"/>
  <c r="D106"/>
  <c r="E106"/>
  <c r="D108"/>
  <c r="E108"/>
  <c r="D110"/>
  <c r="E110"/>
  <c r="D112"/>
  <c r="E112"/>
  <c r="D114"/>
  <c r="E114"/>
  <c r="D116"/>
  <c r="E116"/>
  <c r="D118"/>
  <c r="E118"/>
  <c r="D120"/>
  <c r="E120"/>
  <c r="D122"/>
  <c r="E122"/>
  <c r="D124"/>
  <c r="E124"/>
  <c r="D126"/>
  <c r="E126"/>
  <c r="D128"/>
  <c r="E128"/>
  <c r="D130"/>
  <c r="E130"/>
  <c r="D132"/>
  <c r="E132"/>
  <c r="D134"/>
  <c r="E134"/>
  <c r="D136"/>
  <c r="E136"/>
  <c r="D138"/>
  <c r="E138"/>
  <c r="D140"/>
  <c r="E140"/>
  <c r="D142"/>
  <c r="E142"/>
  <c r="D144"/>
  <c r="E144"/>
  <c r="D146"/>
  <c r="E146"/>
  <c r="D148"/>
  <c r="E148"/>
  <c r="D150"/>
  <c r="E150"/>
  <c r="D152"/>
  <c r="E152"/>
  <c r="D154"/>
  <c r="E154"/>
  <c r="D251"/>
  <c r="E251"/>
  <c r="D249"/>
  <c r="E249"/>
  <c r="D247"/>
  <c r="E247"/>
  <c r="D245"/>
  <c r="E245"/>
  <c r="D243"/>
  <c r="E243"/>
  <c r="D241"/>
  <c r="E241"/>
  <c r="D239"/>
  <c r="E239"/>
  <c r="D237"/>
  <c r="E237"/>
  <c r="D235"/>
  <c r="E235"/>
  <c r="D233"/>
  <c r="E233"/>
  <c r="D231"/>
  <c r="E231"/>
  <c r="D229"/>
  <c r="E229"/>
  <c r="D227"/>
  <c r="E227"/>
  <c r="D225"/>
  <c r="E225"/>
  <c r="D223"/>
  <c r="E223"/>
  <c r="D221"/>
  <c r="E221"/>
  <c r="D219"/>
  <c r="E219"/>
  <c r="D217"/>
  <c r="E217"/>
  <c r="D215"/>
  <c r="E215"/>
  <c r="D213"/>
  <c r="E213"/>
  <c r="D211"/>
  <c r="E211"/>
  <c r="D209"/>
  <c r="E209"/>
  <c r="D207"/>
  <c r="E207"/>
  <c r="D205"/>
  <c r="E205"/>
  <c r="D203"/>
  <c r="E203"/>
  <c r="D201"/>
  <c r="E201"/>
  <c r="D199"/>
  <c r="E199"/>
  <c r="D197"/>
  <c r="E197"/>
  <c r="D195"/>
  <c r="E195"/>
  <c r="D193"/>
  <c r="E193"/>
  <c r="D191"/>
  <c r="E191"/>
  <c r="D189"/>
  <c r="E189"/>
  <c r="D187"/>
  <c r="E187"/>
  <c r="D185"/>
  <c r="E185"/>
  <c r="D183"/>
  <c r="E183"/>
  <c r="D181"/>
  <c r="E181"/>
  <c r="D179"/>
  <c r="E179"/>
  <c r="D177"/>
  <c r="E177"/>
  <c r="D175"/>
  <c r="E175"/>
  <c r="D173"/>
  <c r="E173"/>
  <c r="D170"/>
  <c r="E170"/>
  <c r="D166"/>
  <c r="E166"/>
  <c r="D162"/>
  <c r="E162"/>
  <c r="D158"/>
  <c r="E158"/>
  <c r="D2"/>
  <c r="E2"/>
  <c r="D250"/>
  <c r="E250"/>
  <c r="D248"/>
  <c r="E248"/>
  <c r="D246"/>
  <c r="E246"/>
  <c r="D244"/>
  <c r="E244"/>
  <c r="D242"/>
  <c r="E242"/>
  <c r="D240"/>
  <c r="E240"/>
  <c r="D238"/>
  <c r="E238"/>
  <c r="D236"/>
  <c r="E236"/>
  <c r="D234"/>
  <c r="E234"/>
  <c r="D232"/>
  <c r="E232"/>
  <c r="D230"/>
  <c r="E230"/>
  <c r="D228"/>
  <c r="E228"/>
  <c r="D226"/>
  <c r="E226"/>
  <c r="D224"/>
  <c r="E224"/>
  <c r="D222"/>
  <c r="E222"/>
  <c r="D220"/>
  <c r="E220"/>
  <c r="D218"/>
  <c r="E218"/>
  <c r="D216"/>
  <c r="E216"/>
  <c r="D214"/>
  <c r="E214"/>
  <c r="D212"/>
  <c r="E212"/>
  <c r="D210"/>
  <c r="E210"/>
  <c r="D208"/>
  <c r="E208"/>
  <c r="D206"/>
  <c r="E206"/>
  <c r="D204"/>
  <c r="E204"/>
  <c r="D202"/>
  <c r="E202"/>
  <c r="D200"/>
  <c r="E200"/>
  <c r="D198"/>
  <c r="E198"/>
  <c r="D196"/>
  <c r="E196"/>
  <c r="D194"/>
  <c r="E194"/>
  <c r="D192"/>
  <c r="E192"/>
  <c r="D190"/>
  <c r="E190"/>
  <c r="D188"/>
  <c r="E188"/>
  <c r="D186"/>
  <c r="E186"/>
  <c r="D184"/>
  <c r="E184"/>
  <c r="D182"/>
  <c r="E182"/>
  <c r="D180"/>
  <c r="E180"/>
  <c r="D178"/>
  <c r="E178"/>
  <c r="D176"/>
  <c r="E176"/>
  <c r="D174"/>
  <c r="E174"/>
  <c r="D172"/>
  <c r="E172"/>
  <c r="D168"/>
  <c r="E168"/>
  <c r="D164"/>
  <c r="E164"/>
  <c r="D160"/>
  <c r="E160"/>
  <c r="D156"/>
  <c r="E156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2"/>
  <c r="D2" i="11"/>
  <c r="E2" s="1"/>
  <c r="D50"/>
  <c r="E50" s="1"/>
  <c r="D4"/>
  <c r="E4" s="1"/>
  <c r="D6"/>
  <c r="E6" s="1"/>
  <c r="D8"/>
  <c r="E8" s="1"/>
  <c r="D10"/>
  <c r="E10" s="1"/>
  <c r="D12"/>
  <c r="E12" s="1"/>
  <c r="D14"/>
  <c r="E14" s="1"/>
  <c r="D16"/>
  <c r="E16" s="1"/>
  <c r="D18"/>
  <c r="E18" s="1"/>
  <c r="D20"/>
  <c r="E20" s="1"/>
  <c r="D22"/>
  <c r="E22" s="1"/>
  <c r="D24"/>
  <c r="E24" s="1"/>
  <c r="D26"/>
  <c r="E26" s="1"/>
  <c r="D28"/>
  <c r="E28" s="1"/>
  <c r="D30"/>
  <c r="E30" s="1"/>
  <c r="D32"/>
  <c r="E32" s="1"/>
  <c r="D34"/>
  <c r="E34" s="1"/>
  <c r="D36"/>
  <c r="E36" s="1"/>
  <c r="D38"/>
  <c r="E38" s="1"/>
  <c r="D40"/>
  <c r="E40" s="1"/>
  <c r="D42"/>
  <c r="E42" s="1"/>
  <c r="D44"/>
  <c r="E44" s="1"/>
  <c r="D46"/>
  <c r="E46" s="1"/>
  <c r="D48"/>
  <c r="E48" s="1"/>
  <c r="D51"/>
  <c r="E51" s="1"/>
  <c r="D53"/>
  <c r="E53" s="1"/>
  <c r="D55"/>
  <c r="E55" s="1"/>
  <c r="D57"/>
  <c r="E57" s="1"/>
  <c r="D59"/>
  <c r="E59" s="1"/>
  <c r="D61"/>
  <c r="E61" s="1"/>
  <c r="D63"/>
  <c r="E63" s="1"/>
  <c r="D65"/>
  <c r="E65" s="1"/>
  <c r="D67"/>
  <c r="E67" s="1"/>
  <c r="D69"/>
  <c r="E69" s="1"/>
  <c r="D71"/>
  <c r="E71" s="1"/>
  <c r="D73"/>
  <c r="E73" s="1"/>
  <c r="D75"/>
  <c r="E75" s="1"/>
  <c r="D77"/>
  <c r="E77" s="1"/>
  <c r="D79"/>
  <c r="E79" s="1"/>
  <c r="D81"/>
  <c r="E81" s="1"/>
  <c r="D83"/>
  <c r="E83" s="1"/>
  <c r="D85"/>
  <c r="E85" s="1"/>
  <c r="D87"/>
  <c r="E87" s="1"/>
  <c r="D89"/>
  <c r="E89" s="1"/>
  <c r="D91"/>
  <c r="E91" s="1"/>
  <c r="D93"/>
  <c r="E93" s="1"/>
  <c r="D95"/>
  <c r="E95" s="1"/>
  <c r="D97"/>
  <c r="E97" s="1"/>
  <c r="D99"/>
  <c r="E99" s="1"/>
  <c r="D101"/>
  <c r="E101" s="1"/>
  <c r="D103"/>
  <c r="E103" s="1"/>
  <c r="D105"/>
  <c r="E105" s="1"/>
  <c r="D107"/>
  <c r="E107" s="1"/>
  <c r="D109"/>
  <c r="E109" s="1"/>
  <c r="D111"/>
  <c r="E111" s="1"/>
  <c r="D113"/>
  <c r="E113" s="1"/>
  <c r="D115"/>
  <c r="E115" s="1"/>
  <c r="D117"/>
  <c r="E117" s="1"/>
  <c r="D119"/>
  <c r="E119" s="1"/>
  <c r="D121"/>
  <c r="E121" s="1"/>
  <c r="D123"/>
  <c r="E123" s="1"/>
  <c r="D125"/>
  <c r="E125" s="1"/>
  <c r="D127"/>
  <c r="E127" s="1"/>
  <c r="D129"/>
  <c r="E129" s="1"/>
  <c r="D131"/>
  <c r="E131" s="1"/>
  <c r="D133"/>
  <c r="E133" s="1"/>
  <c r="D135"/>
  <c r="E135" s="1"/>
  <c r="D137"/>
  <c r="E137" s="1"/>
  <c r="D139"/>
  <c r="E139" s="1"/>
  <c r="D141"/>
  <c r="E141" s="1"/>
  <c r="D143"/>
  <c r="E143" s="1"/>
  <c r="D145"/>
  <c r="E145" s="1"/>
  <c r="D147"/>
  <c r="E147" s="1"/>
  <c r="D149"/>
  <c r="E149" s="1"/>
  <c r="D151"/>
  <c r="E151" s="1"/>
  <c r="D153"/>
  <c r="E153" s="1"/>
  <c r="D155"/>
  <c r="E155" s="1"/>
  <c r="D157"/>
  <c r="E157" s="1"/>
  <c r="D159"/>
  <c r="E159" s="1"/>
  <c r="D161"/>
  <c r="E161" s="1"/>
  <c r="D163"/>
  <c r="E163" s="1"/>
  <c r="D165"/>
  <c r="E165" s="1"/>
  <c r="D167"/>
  <c r="E167" s="1"/>
  <c r="D169"/>
  <c r="E169" s="1"/>
  <c r="D171"/>
  <c r="E171" s="1"/>
  <c r="D251"/>
  <c r="E251" s="1"/>
  <c r="D249"/>
  <c r="E249" s="1"/>
  <c r="D247"/>
  <c r="E247" s="1"/>
  <c r="D245"/>
  <c r="E245" s="1"/>
  <c r="D243"/>
  <c r="E243" s="1"/>
  <c r="D241"/>
  <c r="E241" s="1"/>
  <c r="D239"/>
  <c r="E239" s="1"/>
  <c r="D237"/>
  <c r="E237" s="1"/>
  <c r="D235"/>
  <c r="E235" s="1"/>
  <c r="D233"/>
  <c r="E233" s="1"/>
  <c r="D231"/>
  <c r="E231" s="1"/>
  <c r="D229"/>
  <c r="E229" s="1"/>
  <c r="D227"/>
  <c r="E227" s="1"/>
  <c r="D225"/>
  <c r="E225" s="1"/>
  <c r="D223"/>
  <c r="E223" s="1"/>
  <c r="D221"/>
  <c r="E221" s="1"/>
  <c r="D219"/>
  <c r="E219" s="1"/>
  <c r="D217"/>
  <c r="E217" s="1"/>
  <c r="D215"/>
  <c r="E215" s="1"/>
  <c r="D213"/>
  <c r="E213" s="1"/>
  <c r="D211"/>
  <c r="E211" s="1"/>
  <c r="D209"/>
  <c r="E209" s="1"/>
  <c r="D207"/>
  <c r="E207" s="1"/>
  <c r="D205"/>
  <c r="E205" s="1"/>
  <c r="D203"/>
  <c r="E203" s="1"/>
  <c r="D201"/>
  <c r="E201" s="1"/>
  <c r="D199"/>
  <c r="E199" s="1"/>
  <c r="D197"/>
  <c r="E197" s="1"/>
  <c r="D195"/>
  <c r="E195" s="1"/>
  <c r="D193"/>
  <c r="E193" s="1"/>
  <c r="D191"/>
  <c r="E191" s="1"/>
  <c r="D189"/>
  <c r="E189" s="1"/>
  <c r="D187"/>
  <c r="E187" s="1"/>
  <c r="D185"/>
  <c r="E185" s="1"/>
  <c r="D183"/>
  <c r="E183" s="1"/>
  <c r="D181"/>
  <c r="E181" s="1"/>
  <c r="D179"/>
  <c r="E179" s="1"/>
  <c r="D177"/>
  <c r="E177" s="1"/>
  <c r="D175"/>
  <c r="E175" s="1"/>
  <c r="D173"/>
  <c r="E173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49"/>
  <c r="E49" s="1"/>
  <c r="D45"/>
  <c r="E45" s="1"/>
  <c r="D41"/>
  <c r="E41" s="1"/>
  <c r="D37"/>
  <c r="E37" s="1"/>
  <c r="D33"/>
  <c r="E33" s="1"/>
  <c r="D29"/>
  <c r="E29" s="1"/>
  <c r="D25"/>
  <c r="E25" s="1"/>
  <c r="D21"/>
  <c r="E21" s="1"/>
  <c r="D17"/>
  <c r="E17" s="1"/>
  <c r="D13"/>
  <c r="E13" s="1"/>
  <c r="D9"/>
  <c r="E9" s="1"/>
  <c r="D5"/>
  <c r="E5" s="1"/>
  <c r="D250"/>
  <c r="E250" s="1"/>
  <c r="D248"/>
  <c r="E248" s="1"/>
  <c r="D246"/>
  <c r="E246" s="1"/>
  <c r="D244"/>
  <c r="E244" s="1"/>
  <c r="D242"/>
  <c r="E242" s="1"/>
  <c r="D240"/>
  <c r="E240" s="1"/>
  <c r="D238"/>
  <c r="E238" s="1"/>
  <c r="D236"/>
  <c r="E236" s="1"/>
  <c r="D234"/>
  <c r="E234" s="1"/>
  <c r="D232"/>
  <c r="E232" s="1"/>
  <c r="D230"/>
  <c r="E230" s="1"/>
  <c r="D228"/>
  <c r="E228" s="1"/>
  <c r="D226"/>
  <c r="E226" s="1"/>
  <c r="D224"/>
  <c r="E224" s="1"/>
  <c r="D222"/>
  <c r="E222" s="1"/>
  <c r="D220"/>
  <c r="E220" s="1"/>
  <c r="D218"/>
  <c r="E218" s="1"/>
  <c r="D216"/>
  <c r="E216" s="1"/>
  <c r="D214"/>
  <c r="E214" s="1"/>
  <c r="D212"/>
  <c r="E212" s="1"/>
  <c r="D210"/>
  <c r="E210" s="1"/>
  <c r="D208"/>
  <c r="E208" s="1"/>
  <c r="D206"/>
  <c r="E206" s="1"/>
  <c r="D204"/>
  <c r="E204" s="1"/>
  <c r="D202"/>
  <c r="E202" s="1"/>
  <c r="D200"/>
  <c r="E200" s="1"/>
  <c r="D198"/>
  <c r="E198" s="1"/>
  <c r="D196"/>
  <c r="E196" s="1"/>
  <c r="D194"/>
  <c r="E194" s="1"/>
  <c r="D192"/>
  <c r="E192" s="1"/>
  <c r="D190"/>
  <c r="E190" s="1"/>
  <c r="D188"/>
  <c r="E188" s="1"/>
  <c r="D186"/>
  <c r="E186" s="1"/>
  <c r="D184"/>
  <c r="E184" s="1"/>
  <c r="D182"/>
  <c r="E182" s="1"/>
  <c r="D180"/>
  <c r="E180" s="1"/>
  <c r="D178"/>
  <c r="E178" s="1"/>
  <c r="D176"/>
  <c r="E176" s="1"/>
  <c r="D174"/>
  <c r="E174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7"/>
  <c r="E47" s="1"/>
  <c r="D43"/>
  <c r="E43" s="1"/>
  <c r="D39"/>
  <c r="E39" s="1"/>
  <c r="D35"/>
  <c r="E35" s="1"/>
  <c r="D31"/>
  <c r="E31" s="1"/>
  <c r="D27"/>
  <c r="E27" s="1"/>
  <c r="D23"/>
  <c r="E23" s="1"/>
  <c r="D19"/>
  <c r="E19" s="1"/>
  <c r="D15"/>
  <c r="E15" s="1"/>
  <c r="D11"/>
  <c r="E11" s="1"/>
  <c r="D7"/>
  <c r="E7" s="1"/>
  <c r="D3"/>
  <c r="E3" s="1"/>
  <c r="M252" i="7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4"/>
  <c r="B1" i="18"/>
  <c r="T131" i="8"/>
  <c r="S131" s="1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M32" i="19"/>
  <c r="N32"/>
  <c r="O32" s="1"/>
  <c r="P32" s="1"/>
  <c r="M31"/>
  <c r="N31"/>
  <c r="O31" s="1"/>
  <c r="P31" s="1"/>
  <c r="M26"/>
  <c r="N26"/>
  <c r="O26" s="1"/>
  <c r="P26" s="1"/>
  <c r="M25"/>
  <c r="N25"/>
  <c r="O25" s="1"/>
  <c r="P25" s="1"/>
  <c r="M20"/>
  <c r="N20"/>
  <c r="O20" s="1"/>
  <c r="P20" s="1"/>
  <c r="M19"/>
  <c r="N19"/>
  <c r="O19" s="1"/>
  <c r="P19" s="1"/>
  <c r="M14"/>
  <c r="N14"/>
  <c r="O14" s="1"/>
  <c r="P14" s="1"/>
  <c r="M13"/>
  <c r="N13"/>
  <c r="O13" s="1"/>
  <c r="P13" s="1"/>
  <c r="M8"/>
  <c r="N8"/>
  <c r="O8" s="1"/>
  <c r="P8" s="1"/>
  <c r="M7"/>
  <c r="N7"/>
  <c r="O7" s="1"/>
  <c r="P7" s="1"/>
  <c r="H3" i="20"/>
  <c r="H4"/>
  <c r="H5" s="1"/>
  <c r="J5" i="19" s="1"/>
  <c r="Q3"/>
  <c r="P3"/>
  <c r="O3"/>
  <c r="N3"/>
  <c r="M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D1" i="18"/>
  <c r="C1"/>
  <c r="O9" i="8"/>
  <c r="O11"/>
  <c r="O14"/>
  <c r="O16"/>
  <c r="O18"/>
  <c r="O21"/>
  <c r="O23"/>
  <c r="O26"/>
  <c r="O28"/>
  <c r="O30"/>
  <c r="O33"/>
  <c r="O35"/>
  <c r="O38"/>
  <c r="O40"/>
  <c r="O42"/>
  <c r="O45"/>
  <c r="O47"/>
  <c r="O50"/>
  <c r="O52"/>
  <c r="O54"/>
  <c r="O57"/>
  <c r="O59"/>
  <c r="O62"/>
  <c r="O64"/>
  <c r="O66"/>
  <c r="O69"/>
  <c r="O71"/>
  <c r="O74"/>
  <c r="O76"/>
  <c r="O78"/>
  <c r="O81"/>
  <c r="O83"/>
  <c r="O86"/>
  <c r="O88"/>
  <c r="O90"/>
  <c r="O93"/>
  <c r="O95"/>
  <c r="O98"/>
  <c r="O100"/>
  <c r="O102"/>
  <c r="O105"/>
  <c r="O107"/>
  <c r="O110"/>
  <c r="O112"/>
  <c r="O114"/>
  <c r="O117"/>
  <c r="O119"/>
  <c r="O122"/>
  <c r="O124"/>
  <c r="O126"/>
  <c r="O129"/>
  <c r="O131"/>
  <c r="O134"/>
  <c r="O136"/>
  <c r="O138"/>
  <c r="O141"/>
  <c r="O143"/>
  <c r="O146"/>
  <c r="O148"/>
  <c r="O150"/>
  <c r="O153"/>
  <c r="O155"/>
  <c r="O158"/>
  <c r="O160"/>
  <c r="O162"/>
  <c r="O165"/>
  <c r="O167"/>
  <c r="O170"/>
  <c r="O172"/>
  <c r="O174"/>
  <c r="O177"/>
  <c r="O179"/>
  <c r="O182"/>
  <c r="O184"/>
  <c r="O186"/>
  <c r="O189"/>
  <c r="O191"/>
  <c r="O194"/>
  <c r="O196"/>
  <c r="O198"/>
  <c r="O201"/>
  <c r="O203"/>
  <c r="O206"/>
  <c r="O208"/>
  <c r="O210"/>
  <c r="O213"/>
  <c r="O215"/>
  <c r="O218"/>
  <c r="O220"/>
  <c r="O222"/>
  <c r="O225"/>
  <c r="O227"/>
  <c r="O230"/>
  <c r="O232"/>
  <c r="O234"/>
  <c r="O8"/>
  <c r="O10"/>
  <c r="O12"/>
  <c r="O15"/>
  <c r="O17"/>
  <c r="O20"/>
  <c r="O22"/>
  <c r="O24"/>
  <c r="O27"/>
  <c r="O29"/>
  <c r="O32"/>
  <c r="O34"/>
  <c r="O36"/>
  <c r="O39"/>
  <c r="O41"/>
  <c r="O44"/>
  <c r="O46"/>
  <c r="O48"/>
  <c r="O51"/>
  <c r="O53"/>
  <c r="O56"/>
  <c r="O58"/>
  <c r="O60"/>
  <c r="O63"/>
  <c r="O65"/>
  <c r="O68"/>
  <c r="O70"/>
  <c r="O72"/>
  <c r="O75"/>
  <c r="O77"/>
  <c r="O80"/>
  <c r="O82"/>
  <c r="O84"/>
  <c r="O87"/>
  <c r="O89"/>
  <c r="O92"/>
  <c r="O94"/>
  <c r="O96"/>
  <c r="O99"/>
  <c r="O101"/>
  <c r="O104"/>
  <c r="O106"/>
  <c r="O108"/>
  <c r="O111"/>
  <c r="O113"/>
  <c r="O116"/>
  <c r="O118"/>
  <c r="O120"/>
  <c r="O123"/>
  <c r="O125"/>
  <c r="O128"/>
  <c r="O130"/>
  <c r="O132"/>
  <c r="O135"/>
  <c r="O137"/>
  <c r="O140"/>
  <c r="O142"/>
  <c r="O144"/>
  <c r="O147"/>
  <c r="O149"/>
  <c r="O152"/>
  <c r="O154"/>
  <c r="O156"/>
  <c r="O159"/>
  <c r="O161"/>
  <c r="O164"/>
  <c r="O166"/>
  <c r="O168"/>
  <c r="O171"/>
  <c r="O173"/>
  <c r="O176"/>
  <c r="O178"/>
  <c r="O180"/>
  <c r="O183"/>
  <c r="O185"/>
  <c r="O188"/>
  <c r="O190"/>
  <c r="O192"/>
  <c r="O195"/>
  <c r="O197"/>
  <c r="O200"/>
  <c r="O202"/>
  <c r="O204"/>
  <c r="O207"/>
  <c r="O209"/>
  <c r="O212"/>
  <c r="O214"/>
  <c r="O216"/>
  <c r="O219"/>
  <c r="O221"/>
  <c r="O224"/>
  <c r="O226"/>
  <c r="O228"/>
  <c r="O231"/>
  <c r="O233"/>
  <c r="O236"/>
  <c r="O238"/>
  <c r="O240"/>
  <c r="O243"/>
  <c r="O245"/>
  <c r="O248"/>
  <c r="O250"/>
  <c r="O252"/>
  <c r="P9"/>
  <c r="C9" i="19" s="1"/>
  <c r="P11" i="8"/>
  <c r="C11" i="19" s="1"/>
  <c r="P14" i="8"/>
  <c r="C14" i="19" s="1"/>
  <c r="P16" i="8"/>
  <c r="C16" i="19" s="1"/>
  <c r="P18" i="8"/>
  <c r="C18" i="19" s="1"/>
  <c r="P21" i="8"/>
  <c r="C21" i="19" s="1"/>
  <c r="P23" i="8"/>
  <c r="C23" i="19" s="1"/>
  <c r="P26" i="8"/>
  <c r="C26" i="19" s="1"/>
  <c r="P28" i="8"/>
  <c r="C28" i="19" s="1"/>
  <c r="P30" i="8"/>
  <c r="C30" i="19" s="1"/>
  <c r="P33" i="8"/>
  <c r="C33" i="19" s="1"/>
  <c r="P35" i="8"/>
  <c r="C35" i="19" s="1"/>
  <c r="P38" i="8"/>
  <c r="C38" i="19" s="1"/>
  <c r="P40" i="8"/>
  <c r="C40" i="19" s="1"/>
  <c r="P42" i="8"/>
  <c r="C42" i="19" s="1"/>
  <c r="P45" i="8"/>
  <c r="C45" i="19" s="1"/>
  <c r="P47" i="8"/>
  <c r="C47" i="19" s="1"/>
  <c r="P50" i="8"/>
  <c r="C50" i="19" s="1"/>
  <c r="P52" i="8"/>
  <c r="C52" i="19" s="1"/>
  <c r="P54" i="8"/>
  <c r="C54" i="19" s="1"/>
  <c r="P57" i="8"/>
  <c r="C57" i="19" s="1"/>
  <c r="P59" i="8"/>
  <c r="C59" i="19" s="1"/>
  <c r="P62" i="8"/>
  <c r="C62" i="19" s="1"/>
  <c r="P64" i="8"/>
  <c r="C64" i="19" s="1"/>
  <c r="P66" i="8"/>
  <c r="C66" i="19" s="1"/>
  <c r="P69" i="8"/>
  <c r="C69" i="19" s="1"/>
  <c r="P71" i="8"/>
  <c r="C71" i="19" s="1"/>
  <c r="P74" i="8"/>
  <c r="C74" i="19" s="1"/>
  <c r="P76" i="8"/>
  <c r="C76" i="19" s="1"/>
  <c r="P78" i="8"/>
  <c r="C78" i="19" s="1"/>
  <c r="P81" i="8"/>
  <c r="C81" i="19" s="1"/>
  <c r="P83" i="8"/>
  <c r="C83" i="19" s="1"/>
  <c r="P86" i="8"/>
  <c r="C86" i="19" s="1"/>
  <c r="P88" i="8"/>
  <c r="C88" i="19" s="1"/>
  <c r="P90" i="8"/>
  <c r="C90" i="19" s="1"/>
  <c r="P93" i="8"/>
  <c r="C93" i="19" s="1"/>
  <c r="P95" i="8"/>
  <c r="C95" i="19" s="1"/>
  <c r="P98" i="8"/>
  <c r="C98" i="19" s="1"/>
  <c r="P100" i="8"/>
  <c r="C100" i="19" s="1"/>
  <c r="P102" i="8"/>
  <c r="C102" i="19" s="1"/>
  <c r="P105" i="8"/>
  <c r="C105" i="19" s="1"/>
  <c r="P107" i="8"/>
  <c r="C107" i="19" s="1"/>
  <c r="P110" i="8"/>
  <c r="C110" i="19" s="1"/>
  <c r="P114" i="8"/>
  <c r="C114" i="19" s="1"/>
  <c r="P119" i="8"/>
  <c r="C119" i="19" s="1"/>
  <c r="P124" i="8"/>
  <c r="C124" i="19" s="1"/>
  <c r="P129" i="8"/>
  <c r="C129" i="19" s="1"/>
  <c r="P134" i="8"/>
  <c r="C134" i="19" s="1"/>
  <c r="P138" i="8"/>
  <c r="C138" i="19" s="1"/>
  <c r="P143" i="8"/>
  <c r="C143" i="19" s="1"/>
  <c r="P148" i="8"/>
  <c r="C148" i="19" s="1"/>
  <c r="O237" i="8"/>
  <c r="O242"/>
  <c r="O246"/>
  <c r="B246" i="19" s="1"/>
  <c r="O251" i="8"/>
  <c r="P10"/>
  <c r="C10" i="19" s="1"/>
  <c r="P15" i="8"/>
  <c r="C15" i="19" s="1"/>
  <c r="P20" i="8"/>
  <c r="C20" i="19" s="1"/>
  <c r="P24" i="8"/>
  <c r="C24" i="19" s="1"/>
  <c r="P29" i="8"/>
  <c r="C29" i="19" s="1"/>
  <c r="P34" i="8"/>
  <c r="C34" i="19" s="1"/>
  <c r="P39" i="8"/>
  <c r="C39" i="19" s="1"/>
  <c r="P44" i="8"/>
  <c r="C44" i="19" s="1"/>
  <c r="P48" i="8"/>
  <c r="C48" i="19" s="1"/>
  <c r="P53" i="8"/>
  <c r="C53" i="19" s="1"/>
  <c r="P58" i="8"/>
  <c r="C58" i="19" s="1"/>
  <c r="P63" i="8"/>
  <c r="C63" i="19" s="1"/>
  <c r="P68" i="8"/>
  <c r="C68" i="19" s="1"/>
  <c r="P72" i="8"/>
  <c r="C72" i="19" s="1"/>
  <c r="P77" i="8"/>
  <c r="C77" i="19" s="1"/>
  <c r="P82" i="8"/>
  <c r="C82" i="19" s="1"/>
  <c r="P87" i="8"/>
  <c r="C87" i="19" s="1"/>
  <c r="P92" i="8"/>
  <c r="C92" i="19" s="1"/>
  <c r="P96" i="8"/>
  <c r="C96" i="19" s="1"/>
  <c r="P101" i="8"/>
  <c r="C101" i="19" s="1"/>
  <c r="P106" i="8"/>
  <c r="C106" i="19" s="1"/>
  <c r="P112" i="8"/>
  <c r="C112" i="19" s="1"/>
  <c r="P122" i="8"/>
  <c r="C122" i="19" s="1"/>
  <c r="P131" i="8"/>
  <c r="C131" i="19" s="1"/>
  <c r="P141" i="8"/>
  <c r="C141" i="19" s="1"/>
  <c r="P150" i="8"/>
  <c r="C150" i="19" s="1"/>
  <c r="P155" i="8"/>
  <c r="C155" i="19" s="1"/>
  <c r="P160" i="8"/>
  <c r="C160" i="19" s="1"/>
  <c r="P165" i="8"/>
  <c r="C165" i="19" s="1"/>
  <c r="P170" i="8"/>
  <c r="C170" i="19" s="1"/>
  <c r="P174" i="8"/>
  <c r="C174" i="19" s="1"/>
  <c r="P179" i="8"/>
  <c r="C179" i="19" s="1"/>
  <c r="P184" i="8"/>
  <c r="C184" i="19" s="1"/>
  <c r="P189" i="8"/>
  <c r="C189" i="19" s="1"/>
  <c r="P194" i="8"/>
  <c r="C194" i="19" s="1"/>
  <c r="P198" i="8"/>
  <c r="C198" i="19" s="1"/>
  <c r="P203" i="8"/>
  <c r="C203" i="19" s="1"/>
  <c r="P208" i="8"/>
  <c r="C208" i="19" s="1"/>
  <c r="P213" i="8"/>
  <c r="C213" i="19" s="1"/>
  <c r="P218" i="8"/>
  <c r="C218" i="19" s="1"/>
  <c r="P222" i="8"/>
  <c r="C222" i="19" s="1"/>
  <c r="P227" i="8"/>
  <c r="C227" i="19" s="1"/>
  <c r="P232" i="8"/>
  <c r="C232" i="19" s="1"/>
  <c r="P237" i="8"/>
  <c r="C237" i="19" s="1"/>
  <c r="P242" i="8"/>
  <c r="C242" i="19" s="1"/>
  <c r="P246" i="8"/>
  <c r="C246" i="19" s="1"/>
  <c r="P251" i="8"/>
  <c r="C251" i="19" s="1"/>
  <c r="O255" i="8"/>
  <c r="B255" i="19" s="1"/>
  <c r="O257" i="8"/>
  <c r="O260"/>
  <c r="O262"/>
  <c r="O264"/>
  <c r="B264" i="19" s="1"/>
  <c r="O267" i="8"/>
  <c r="O269"/>
  <c r="O272"/>
  <c r="O274"/>
  <c r="B274" i="19" s="1"/>
  <c r="O276" i="8"/>
  <c r="O279"/>
  <c r="O281"/>
  <c r="O284"/>
  <c r="B284" i="19" s="1"/>
  <c r="O286" i="8"/>
  <c r="O288"/>
  <c r="O291"/>
  <c r="O293"/>
  <c r="B293" i="19" s="1"/>
  <c r="O296" i="8"/>
  <c r="O298"/>
  <c r="O300"/>
  <c r="P113"/>
  <c r="C113" i="19" s="1"/>
  <c r="P118" i="8"/>
  <c r="C118" i="19" s="1"/>
  <c r="P123" i="8"/>
  <c r="C123" i="19" s="1"/>
  <c r="P128" i="8"/>
  <c r="C128" i="19" s="1"/>
  <c r="P132" i="8"/>
  <c r="C132" i="19" s="1"/>
  <c r="P137" i="8"/>
  <c r="C137" i="19" s="1"/>
  <c r="P142" i="8"/>
  <c r="C142" i="19" s="1"/>
  <c r="P147" i="8"/>
  <c r="C147" i="19" s="1"/>
  <c r="P152" i="8"/>
  <c r="C152" i="19" s="1"/>
  <c r="P156" i="8"/>
  <c r="C156" i="19" s="1"/>
  <c r="P161" i="8"/>
  <c r="C161" i="19" s="1"/>
  <c r="P166" i="8"/>
  <c r="C166" i="19" s="1"/>
  <c r="P171" i="8"/>
  <c r="C171" i="19" s="1"/>
  <c r="P176" i="8"/>
  <c r="C176" i="19" s="1"/>
  <c r="P180" i="8"/>
  <c r="C180" i="19" s="1"/>
  <c r="P185" i="8"/>
  <c r="C185" i="19" s="1"/>
  <c r="P190" i="8"/>
  <c r="C190" i="19" s="1"/>
  <c r="P195" i="8"/>
  <c r="C195" i="19" s="1"/>
  <c r="P200" i="8"/>
  <c r="C200" i="19" s="1"/>
  <c r="P204" i="8"/>
  <c r="C204" i="19" s="1"/>
  <c r="P209" i="8"/>
  <c r="C209" i="19" s="1"/>
  <c r="P214" i="8"/>
  <c r="C214" i="19" s="1"/>
  <c r="P219" i="8"/>
  <c r="C219" i="19" s="1"/>
  <c r="P224" i="8"/>
  <c r="C224" i="19" s="1"/>
  <c r="P228" i="8"/>
  <c r="C228" i="19" s="1"/>
  <c r="P233" i="8"/>
  <c r="C233" i="19" s="1"/>
  <c r="P238" i="8"/>
  <c r="C238" i="19" s="1"/>
  <c r="P243" i="8"/>
  <c r="C243" i="19" s="1"/>
  <c r="P248" i="8"/>
  <c r="C248" i="19" s="1"/>
  <c r="P252" i="8"/>
  <c r="C252" i="19" s="1"/>
  <c r="P255" i="8"/>
  <c r="C255" i="19" s="1"/>
  <c r="P257" i="8"/>
  <c r="C257" i="19" s="1"/>
  <c r="P260" i="8"/>
  <c r="C260" i="19" s="1"/>
  <c r="P262" i="8"/>
  <c r="C262" i="19" s="1"/>
  <c r="P264" i="8"/>
  <c r="C264" i="19" s="1"/>
  <c r="P267" i="8"/>
  <c r="C267" i="19" s="1"/>
  <c r="P269" i="8"/>
  <c r="C269" i="19" s="1"/>
  <c r="P272" i="8"/>
  <c r="C272" i="19" s="1"/>
  <c r="P274" i="8"/>
  <c r="C274" i="19" s="1"/>
  <c r="P276" i="8"/>
  <c r="C276" i="19" s="1"/>
  <c r="P279" i="8"/>
  <c r="C279" i="19" s="1"/>
  <c r="P281" i="8"/>
  <c r="C281" i="19" s="1"/>
  <c r="P284" i="8"/>
  <c r="C284" i="19" s="1"/>
  <c r="P286" i="8"/>
  <c r="C286" i="19" s="1"/>
  <c r="P288" i="8"/>
  <c r="C288" i="19" s="1"/>
  <c r="P291" i="8"/>
  <c r="C291" i="19" s="1"/>
  <c r="P293" i="8"/>
  <c r="C293" i="19" s="1"/>
  <c r="P296" i="8"/>
  <c r="C296" i="19" s="1"/>
  <c r="P298" i="8"/>
  <c r="C298" i="19" s="1"/>
  <c r="P300" i="8"/>
  <c r="C300" i="19" s="1"/>
  <c r="O239" i="8"/>
  <c r="B239" i="19" s="1"/>
  <c r="O244" i="8"/>
  <c r="O249"/>
  <c r="P8"/>
  <c r="C8" i="19"/>
  <c r="P12" i="8"/>
  <c r="C12" i="19"/>
  <c r="P17" i="8"/>
  <c r="C17" i="19"/>
  <c r="P22" i="8"/>
  <c r="C22" i="19"/>
  <c r="P27" i="8"/>
  <c r="C27" i="19"/>
  <c r="P32" i="8"/>
  <c r="C32" i="19"/>
  <c r="P36" i="8"/>
  <c r="C36" i="19"/>
  <c r="P41" i="8"/>
  <c r="C41" i="19"/>
  <c r="P46" i="8"/>
  <c r="C46" i="19"/>
  <c r="P51" i="8"/>
  <c r="C51" i="19"/>
  <c r="P56" i="8"/>
  <c r="C56" i="19"/>
  <c r="P60" i="8"/>
  <c r="C60" i="19"/>
  <c r="P65" i="8"/>
  <c r="C65" i="19"/>
  <c r="P70" i="8"/>
  <c r="C70" i="19"/>
  <c r="P75" i="8"/>
  <c r="C75" i="19"/>
  <c r="P80" i="8"/>
  <c r="C80" i="19"/>
  <c r="P84" i="8"/>
  <c r="C84" i="19"/>
  <c r="P89" i="8"/>
  <c r="C89" i="19"/>
  <c r="P94" i="8"/>
  <c r="C94" i="19"/>
  <c r="P99" i="8"/>
  <c r="C99" i="19"/>
  <c r="P104" i="8"/>
  <c r="C104" i="19"/>
  <c r="P108" i="8"/>
  <c r="C108" i="19"/>
  <c r="P117" i="8"/>
  <c r="C117" i="19"/>
  <c r="P126" i="8"/>
  <c r="C126" i="19"/>
  <c r="P136" i="8"/>
  <c r="C136" i="19"/>
  <c r="P146" i="8"/>
  <c r="C146" i="19"/>
  <c r="P153" i="8"/>
  <c r="C153" i="19"/>
  <c r="P158" i="8"/>
  <c r="C158" i="19"/>
  <c r="P162" i="8"/>
  <c r="C162" i="19"/>
  <c r="P167" i="8"/>
  <c r="C167" i="19"/>
  <c r="P172" i="8"/>
  <c r="C172" i="19"/>
  <c r="P177" i="8"/>
  <c r="C177" i="19"/>
  <c r="P182" i="8"/>
  <c r="C182" i="19"/>
  <c r="P186" i="8"/>
  <c r="C186" i="19"/>
  <c r="P191" i="8"/>
  <c r="C191" i="19"/>
  <c r="P196" i="8"/>
  <c r="C196" i="19"/>
  <c r="P201" i="8"/>
  <c r="C201" i="19"/>
  <c r="P206" i="8"/>
  <c r="C206" i="19"/>
  <c r="P210" i="8"/>
  <c r="C210" i="19"/>
  <c r="P215" i="8"/>
  <c r="C215" i="19"/>
  <c r="P220" i="8"/>
  <c r="C220" i="19"/>
  <c r="P225" i="8"/>
  <c r="C225" i="19"/>
  <c r="P230" i="8"/>
  <c r="C230" i="19"/>
  <c r="P234" i="8"/>
  <c r="C234" i="19"/>
  <c r="P239" i="8"/>
  <c r="C239" i="19"/>
  <c r="P244" i="8"/>
  <c r="C244" i="19"/>
  <c r="P249" i="8"/>
  <c r="C249" i="19"/>
  <c r="O254" i="8"/>
  <c r="O256"/>
  <c r="B256" i="19" s="1"/>
  <c r="O258" i="8"/>
  <c r="O261"/>
  <c r="O263"/>
  <c r="O266"/>
  <c r="N266" s="1"/>
  <c r="O268"/>
  <c r="O270"/>
  <c r="O273"/>
  <c r="O275"/>
  <c r="B275" i="19" s="1"/>
  <c r="O278" i="8"/>
  <c r="O280"/>
  <c r="O282"/>
  <c r="O285"/>
  <c r="N285" s="1"/>
  <c r="O287"/>
  <c r="O290"/>
  <c r="O292"/>
  <c r="O294"/>
  <c r="B294" i="19" s="1"/>
  <c r="O297" i="8"/>
  <c r="O299"/>
  <c r="P111"/>
  <c r="C111" i="19"/>
  <c r="P116" i="8"/>
  <c r="C116" i="19"/>
  <c r="P120" i="8"/>
  <c r="C120" i="19"/>
  <c r="P125" i="8"/>
  <c r="C125" i="19"/>
  <c r="P130" i="8"/>
  <c r="C130" i="19"/>
  <c r="P135" i="8"/>
  <c r="C135" i="19"/>
  <c r="P140" i="8"/>
  <c r="C140" i="19"/>
  <c r="P144" i="8"/>
  <c r="C144" i="19"/>
  <c r="P149" i="8"/>
  <c r="C149" i="19"/>
  <c r="P154" i="8"/>
  <c r="C154" i="19"/>
  <c r="P159" i="8"/>
  <c r="C159" i="19"/>
  <c r="P164" i="8"/>
  <c r="C164" i="19"/>
  <c r="P168" i="8"/>
  <c r="C168" i="19"/>
  <c r="P173" i="8"/>
  <c r="C173" i="19"/>
  <c r="P178" i="8"/>
  <c r="C178" i="19"/>
  <c r="P183" i="8"/>
  <c r="C183" i="19"/>
  <c r="P188" i="8"/>
  <c r="C188" i="19"/>
  <c r="P192" i="8"/>
  <c r="C192" i="19"/>
  <c r="P197" i="8"/>
  <c r="C197" i="19"/>
  <c r="P202" i="8"/>
  <c r="C202" i="19"/>
  <c r="P207" i="8"/>
  <c r="C207" i="19"/>
  <c r="P212" i="8"/>
  <c r="C212" i="19"/>
  <c r="P216" i="8"/>
  <c r="C216" i="19"/>
  <c r="P221" i="8"/>
  <c r="C221" i="19"/>
  <c r="P226" i="8"/>
  <c r="C226" i="19"/>
  <c r="P231" i="8"/>
  <c r="C231" i="19"/>
  <c r="P236" i="8"/>
  <c r="C236" i="19"/>
  <c r="P240" i="8"/>
  <c r="C240" i="19"/>
  <c r="P245" i="8"/>
  <c r="C245" i="19"/>
  <c r="P250" i="8"/>
  <c r="C250" i="19"/>
  <c r="P254" i="8"/>
  <c r="C254" i="19"/>
  <c r="P256" i="8"/>
  <c r="C256" i="19"/>
  <c r="P258" i="8"/>
  <c r="C258" i="19"/>
  <c r="P261" i="8"/>
  <c r="C261" i="19"/>
  <c r="P263" i="8"/>
  <c r="C263" i="19"/>
  <c r="P266" i="8"/>
  <c r="C266" i="19"/>
  <c r="P268" i="8"/>
  <c r="C268" i="19"/>
  <c r="P270" i="8"/>
  <c r="C270" i="19"/>
  <c r="P273" i="8"/>
  <c r="C273" i="19"/>
  <c r="P275" i="8"/>
  <c r="C275" i="19"/>
  <c r="P278" i="8"/>
  <c r="C278" i="19"/>
  <c r="P280" i="8"/>
  <c r="C280" i="19"/>
  <c r="P282" i="8"/>
  <c r="C282" i="19"/>
  <c r="P285" i="8"/>
  <c r="C285" i="19"/>
  <c r="P287" i="8"/>
  <c r="C287" i="19"/>
  <c r="P290" i="8"/>
  <c r="C290" i="19"/>
  <c r="P292" i="8"/>
  <c r="C292" i="19"/>
  <c r="P294" i="8"/>
  <c r="C294" i="19"/>
  <c r="P297" i="8"/>
  <c r="C297" i="19"/>
  <c r="P299" i="8"/>
  <c r="C299" i="19"/>
  <c r="T235" i="8"/>
  <c r="S235"/>
  <c r="T203"/>
  <c r="S203"/>
  <c r="T171"/>
  <c r="S171"/>
  <c r="T139"/>
  <c r="B139" i="2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J3" i="19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47"/>
  <c r="S139"/>
  <c r="S135"/>
  <c r="B135" i="21"/>
  <c r="A135"/>
  <c r="B131"/>
  <c r="A131" s="1"/>
  <c r="U4" i="8"/>
  <c r="C4" i="21" s="1"/>
  <c r="U6" i="8"/>
  <c r="C6" i="21" s="1"/>
  <c r="U8" i="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C3" i="21" s="1"/>
  <c r="U7" i="8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B5" i="21" s="1"/>
  <c r="T7" i="8"/>
  <c r="T9"/>
  <c r="B9" i="21" s="1"/>
  <c r="T11" i="8"/>
  <c r="T13"/>
  <c r="T15"/>
  <c r="T17"/>
  <c r="B17" i="21" s="1"/>
  <c r="T19" i="8"/>
  <c r="T21"/>
  <c r="T23"/>
  <c r="T25"/>
  <c r="B25" i="21" s="1"/>
  <c r="T27" i="8"/>
  <c r="T29"/>
  <c r="T31"/>
  <c r="T33"/>
  <c r="B33" i="21" s="1"/>
  <c r="T35" i="8"/>
  <c r="T37"/>
  <c r="T39"/>
  <c r="T41"/>
  <c r="B41" i="21" s="1"/>
  <c r="T43" i="8"/>
  <c r="T45"/>
  <c r="T47"/>
  <c r="T49"/>
  <c r="B49" i="21" s="1"/>
  <c r="T51" i="8"/>
  <c r="T53"/>
  <c r="T55"/>
  <c r="T57"/>
  <c r="B57" i="21" s="1"/>
  <c r="T59" i="8"/>
  <c r="T61"/>
  <c r="T63"/>
  <c r="T65"/>
  <c r="B65" i="21" s="1"/>
  <c r="T67" i="8"/>
  <c r="T69"/>
  <c r="T71"/>
  <c r="T73"/>
  <c r="B73" i="21" s="1"/>
  <c r="T75" i="8"/>
  <c r="T77"/>
  <c r="T79"/>
  <c r="T81"/>
  <c r="B81" i="21" s="1"/>
  <c r="T83" i="8"/>
  <c r="T85"/>
  <c r="B85" i="21" s="1"/>
  <c r="T87" i="8"/>
  <c r="T89"/>
  <c r="S89" s="1"/>
  <c r="T91"/>
  <c r="T93"/>
  <c r="B93" i="21" s="1"/>
  <c r="T95" i="8"/>
  <c r="T97"/>
  <c r="S97" s="1"/>
  <c r="T99"/>
  <c r="T101"/>
  <c r="B101" i="21" s="1"/>
  <c r="U9" i="8"/>
  <c r="C9" i="21"/>
  <c r="U17" i="8"/>
  <c r="C17" i="21"/>
  <c r="U25" i="8"/>
  <c r="C25" i="21"/>
  <c r="U33" i="8"/>
  <c r="C33" i="21"/>
  <c r="U41" i="8"/>
  <c r="C41" i="21"/>
  <c r="U49" i="8"/>
  <c r="C49" i="21"/>
  <c r="U57" i="8"/>
  <c r="C57" i="21"/>
  <c r="U65" i="8"/>
  <c r="C65" i="21"/>
  <c r="U73" i="8"/>
  <c r="C73" i="21"/>
  <c r="U81" i="8"/>
  <c r="C81" i="21"/>
  <c r="U89" i="8"/>
  <c r="C89" i="21"/>
  <c r="U97" i="8"/>
  <c r="C97" i="21"/>
  <c r="U105" i="8"/>
  <c r="C105" i="21"/>
  <c r="U113" i="8"/>
  <c r="C113" i="21"/>
  <c r="U121" i="8"/>
  <c r="C121" i="21"/>
  <c r="U129" i="8"/>
  <c r="C129" i="21"/>
  <c r="U137" i="8"/>
  <c r="C137" i="21"/>
  <c r="U145" i="8"/>
  <c r="C145" i="2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C2" i="21" s="1"/>
  <c r="T6" i="8"/>
  <c r="B6" i="21" s="1"/>
  <c r="T10" i="8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/>
  <c r="T154"/>
  <c r="S154"/>
  <c r="T156"/>
  <c r="S156"/>
  <c r="T158"/>
  <c r="S158"/>
  <c r="T160"/>
  <c r="S160"/>
  <c r="T162"/>
  <c r="S162"/>
  <c r="T164"/>
  <c r="S164"/>
  <c r="T166"/>
  <c r="S166"/>
  <c r="T168"/>
  <c r="S168"/>
  <c r="T170"/>
  <c r="S170"/>
  <c r="T172"/>
  <c r="S172"/>
  <c r="T174"/>
  <c r="S174"/>
  <c r="T176"/>
  <c r="S176"/>
  <c r="T178"/>
  <c r="S178"/>
  <c r="T180"/>
  <c r="S180"/>
  <c r="T182"/>
  <c r="S182"/>
  <c r="T184"/>
  <c r="S184"/>
  <c r="T186"/>
  <c r="S186"/>
  <c r="T188"/>
  <c r="S188"/>
  <c r="T190"/>
  <c r="S190"/>
  <c r="T192"/>
  <c r="S192"/>
  <c r="T194"/>
  <c r="S194"/>
  <c r="T196"/>
  <c r="S196"/>
  <c r="T198"/>
  <c r="S198"/>
  <c r="T200"/>
  <c r="S200"/>
  <c r="T202"/>
  <c r="S202"/>
  <c r="T204"/>
  <c r="S204"/>
  <c r="T206"/>
  <c r="S206"/>
  <c r="T208"/>
  <c r="S208"/>
  <c r="T210"/>
  <c r="S210"/>
  <c r="T212"/>
  <c r="S212"/>
  <c r="T214"/>
  <c r="S214"/>
  <c r="T216"/>
  <c r="S216"/>
  <c r="T218"/>
  <c r="S218"/>
  <c r="T220"/>
  <c r="S220"/>
  <c r="T222"/>
  <c r="S222"/>
  <c r="T224"/>
  <c r="S224"/>
  <c r="T226"/>
  <c r="S226"/>
  <c r="T228"/>
  <c r="S228"/>
  <c r="T230"/>
  <c r="S230"/>
  <c r="T232"/>
  <c r="S232"/>
  <c r="T234"/>
  <c r="S234"/>
  <c r="T236"/>
  <c r="S236"/>
  <c r="T238"/>
  <c r="S238"/>
  <c r="T240"/>
  <c r="S240"/>
  <c r="T242"/>
  <c r="S242"/>
  <c r="T244"/>
  <c r="S244"/>
  <c r="T246"/>
  <c r="S246"/>
  <c r="T248"/>
  <c r="S248"/>
  <c r="T250"/>
  <c r="S250"/>
  <c r="T2"/>
  <c r="S2"/>
  <c r="U5"/>
  <c r="C5" i="21"/>
  <c r="U13" i="8"/>
  <c r="C13" i="21"/>
  <c r="U21" i="8"/>
  <c r="C21" i="21"/>
  <c r="U29" i="8"/>
  <c r="C29" i="21"/>
  <c r="U37" i="8"/>
  <c r="C37" i="21"/>
  <c r="U45" i="8"/>
  <c r="C45" i="21"/>
  <c r="U53" i="8"/>
  <c r="C53" i="21"/>
  <c r="U61" i="8"/>
  <c r="C61" i="21"/>
  <c r="U69" i="8"/>
  <c r="C69" i="21"/>
  <c r="U77" i="8"/>
  <c r="C77" i="21"/>
  <c r="U85" i="8"/>
  <c r="C85" i="21"/>
  <c r="U93" i="8"/>
  <c r="C93" i="21"/>
  <c r="U101" i="8"/>
  <c r="C101" i="21"/>
  <c r="U109" i="8"/>
  <c r="C109" i="21"/>
  <c r="U117" i="8"/>
  <c r="C117" i="21"/>
  <c r="U125" i="8"/>
  <c r="C125" i="21"/>
  <c r="U133" i="8"/>
  <c r="C133" i="21"/>
  <c r="U141" i="8"/>
  <c r="C141" i="21"/>
  <c r="U149" i="8"/>
  <c r="C149" i="2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B4" i="21" s="1"/>
  <c r="T8" i="8"/>
  <c r="T12"/>
  <c r="S12" s="1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B105" i="21" s="1"/>
  <c r="T107" i="8"/>
  <c r="T109"/>
  <c r="S109" s="1"/>
  <c r="T111"/>
  <c r="T113"/>
  <c r="B113" i="21" s="1"/>
  <c r="T115" i="8"/>
  <c r="T117"/>
  <c r="S117" s="1"/>
  <c r="T119"/>
  <c r="T121"/>
  <c r="B121" i="21" s="1"/>
  <c r="T123" i="8"/>
  <c r="T125"/>
  <c r="S125" s="1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S149" s="1"/>
  <c r="T145"/>
  <c r="T141"/>
  <c r="B141" i="21" s="1"/>
  <c r="T137" i="8"/>
  <c r="T133"/>
  <c r="S133" s="1"/>
  <c r="T129"/>
  <c r="O3"/>
  <c r="B3" i="19" s="1"/>
  <c r="O4" i="8"/>
  <c r="O5"/>
  <c r="B5" i="19" s="1"/>
  <c r="O6" i="8"/>
  <c r="P3"/>
  <c r="P4"/>
  <c r="P5"/>
  <c r="C5" i="19" s="1"/>
  <c r="P6" i="8"/>
  <c r="P2"/>
  <c r="O2"/>
  <c r="B299" i="19"/>
  <c r="A299" s="1"/>
  <c r="N299" i="8"/>
  <c r="A294" i="19"/>
  <c r="B290"/>
  <c r="A290" s="1"/>
  <c r="N290" i="8"/>
  <c r="B285" i="19"/>
  <c r="A285" s="1"/>
  <c r="B280"/>
  <c r="A280" s="1"/>
  <c r="N280" i="8"/>
  <c r="A275" i="19"/>
  <c r="B270"/>
  <c r="A270" s="1"/>
  <c r="N270" i="8"/>
  <c r="B266" i="19"/>
  <c r="A266" s="1"/>
  <c r="B261"/>
  <c r="A261" s="1"/>
  <c r="N261" i="8"/>
  <c r="A256" i="19"/>
  <c r="B244"/>
  <c r="A244" s="1"/>
  <c r="N244" i="8"/>
  <c r="B300" i="19"/>
  <c r="A300"/>
  <c r="N300" i="8"/>
  <c r="B296" i="19"/>
  <c r="A296" s="1"/>
  <c r="N296" i="8"/>
  <c r="B291" i="19"/>
  <c r="A291"/>
  <c r="N291" i="8"/>
  <c r="N286"/>
  <c r="B286" i="19"/>
  <c r="A286"/>
  <c r="B281"/>
  <c r="A281"/>
  <c r="N281" i="8"/>
  <c r="B276" i="19"/>
  <c r="A276" s="1"/>
  <c r="N276" i="8"/>
  <c r="B272" i="19"/>
  <c r="A272"/>
  <c r="N272" i="8"/>
  <c r="N267"/>
  <c r="B267" i="19"/>
  <c r="A267"/>
  <c r="B262"/>
  <c r="A262"/>
  <c r="N262" i="8"/>
  <c r="B257" i="19"/>
  <c r="A257" s="1"/>
  <c r="N257" i="8"/>
  <c r="A246" i="19"/>
  <c r="B237"/>
  <c r="A237" s="1"/>
  <c r="N237" i="8"/>
  <c r="B252" i="19"/>
  <c r="A252"/>
  <c r="N252" i="8"/>
  <c r="B248" i="19"/>
  <c r="A248" s="1"/>
  <c r="N248" i="8"/>
  <c r="B243" i="19"/>
  <c r="A243"/>
  <c r="N243" i="8"/>
  <c r="B238" i="19"/>
  <c r="A238" s="1"/>
  <c r="N238" i="8"/>
  <c r="B233" i="19"/>
  <c r="A233"/>
  <c r="N233" i="8"/>
  <c r="B228" i="19"/>
  <c r="A228" s="1"/>
  <c r="N228" i="8"/>
  <c r="B224" i="19"/>
  <c r="A224"/>
  <c r="N224" i="8"/>
  <c r="B219" i="19"/>
  <c r="A219" s="1"/>
  <c r="N219" i="8"/>
  <c r="B214" i="19"/>
  <c r="A214"/>
  <c r="N214" i="8"/>
  <c r="B209" i="19"/>
  <c r="A209" s="1"/>
  <c r="N209" i="8"/>
  <c r="B204" i="19"/>
  <c r="A204"/>
  <c r="N204" i="8"/>
  <c r="B200" i="19"/>
  <c r="A200" s="1"/>
  <c r="N200" i="8"/>
  <c r="B195" i="19"/>
  <c r="A195"/>
  <c r="N195" i="8"/>
  <c r="B190" i="19"/>
  <c r="A190" s="1"/>
  <c r="N190" i="8"/>
  <c r="B185" i="19"/>
  <c r="A185"/>
  <c r="N185" i="8"/>
  <c r="B180" i="19"/>
  <c r="A180" s="1"/>
  <c r="N180" i="8"/>
  <c r="B176" i="19"/>
  <c r="A176"/>
  <c r="N176" i="8"/>
  <c r="B171" i="19"/>
  <c r="A171" s="1"/>
  <c r="N171" i="8"/>
  <c r="B166" i="19"/>
  <c r="A166"/>
  <c r="N166" i="8"/>
  <c r="B161" i="19"/>
  <c r="A161" s="1"/>
  <c r="N161" i="8"/>
  <c r="B156" i="19"/>
  <c r="A156"/>
  <c r="N156" i="8"/>
  <c r="B152" i="19"/>
  <c r="A152" s="1"/>
  <c r="N152" i="8"/>
  <c r="B147" i="19"/>
  <c r="A147"/>
  <c r="N147" i="8"/>
  <c r="B142" i="19"/>
  <c r="A142" s="1"/>
  <c r="N142" i="8"/>
  <c r="B137" i="19"/>
  <c r="A137"/>
  <c r="N137" i="8"/>
  <c r="B132" i="19"/>
  <c r="A132" s="1"/>
  <c r="N132" i="8"/>
  <c r="B128" i="19"/>
  <c r="A128"/>
  <c r="N128" i="8"/>
  <c r="B123" i="19"/>
  <c r="A123" s="1"/>
  <c r="N123" i="8"/>
  <c r="B118" i="19"/>
  <c r="A118"/>
  <c r="N118" i="8"/>
  <c r="B113" i="19"/>
  <c r="A113" s="1"/>
  <c r="N113" i="8"/>
  <c r="B108" i="19"/>
  <c r="A108"/>
  <c r="N108" i="8"/>
  <c r="B104" i="19"/>
  <c r="A104" s="1"/>
  <c r="N104" i="8"/>
  <c r="B99" i="19"/>
  <c r="A99"/>
  <c r="N99" i="8"/>
  <c r="B94" i="19"/>
  <c r="A94" s="1"/>
  <c r="N94" i="8"/>
  <c r="B89" i="19"/>
  <c r="A89"/>
  <c r="N89" i="8"/>
  <c r="B84" i="19"/>
  <c r="A84" s="1"/>
  <c r="N84" i="8"/>
  <c r="B80" i="19"/>
  <c r="A80"/>
  <c r="N80" i="8"/>
  <c r="B75" i="19"/>
  <c r="A75" s="1"/>
  <c r="N75" i="8"/>
  <c r="B70" i="19"/>
  <c r="A70"/>
  <c r="N70" i="8"/>
  <c r="B65" i="19"/>
  <c r="A65" s="1"/>
  <c r="N65" i="8"/>
  <c r="B60" i="19"/>
  <c r="A60"/>
  <c r="N60" i="8"/>
  <c r="B56" i="19"/>
  <c r="A56" s="1"/>
  <c r="N56" i="8"/>
  <c r="B51" i="19"/>
  <c r="A51"/>
  <c r="N51" i="8"/>
  <c r="B46" i="19"/>
  <c r="A46" s="1"/>
  <c r="N46" i="8"/>
  <c r="B41" i="19"/>
  <c r="A41"/>
  <c r="N41" i="8"/>
  <c r="B36" i="19"/>
  <c r="A36" s="1"/>
  <c r="N36" i="8"/>
  <c r="B32" i="19"/>
  <c r="A32"/>
  <c r="N32" i="8"/>
  <c r="B27" i="19"/>
  <c r="A27" s="1"/>
  <c r="N27" i="8"/>
  <c r="B22" i="19"/>
  <c r="A22"/>
  <c r="N22" i="8"/>
  <c r="B17" i="19"/>
  <c r="A17" s="1"/>
  <c r="N17" i="8"/>
  <c r="B12" i="19"/>
  <c r="A12"/>
  <c r="N12" i="8"/>
  <c r="B8" i="19"/>
  <c r="A8" s="1"/>
  <c r="N8" i="8"/>
  <c r="B232" i="19"/>
  <c r="A232"/>
  <c r="N232" i="8"/>
  <c r="B227" i="19"/>
  <c r="A227" s="1"/>
  <c r="N227" i="8"/>
  <c r="B222" i="19"/>
  <c r="A222"/>
  <c r="N222" i="8"/>
  <c r="B218" i="19"/>
  <c r="A218" s="1"/>
  <c r="N218" i="8"/>
  <c r="B213" i="19"/>
  <c r="A213"/>
  <c r="N213" i="8"/>
  <c r="B208" i="19"/>
  <c r="A208" s="1"/>
  <c r="N208" i="8"/>
  <c r="B203" i="19"/>
  <c r="A203"/>
  <c r="N203" i="8"/>
  <c r="B198" i="19"/>
  <c r="A198" s="1"/>
  <c r="N198" i="8"/>
  <c r="B194" i="19"/>
  <c r="A194"/>
  <c r="N194" i="8"/>
  <c r="B189" i="19"/>
  <c r="A189" s="1"/>
  <c r="N189" i="8"/>
  <c r="B184" i="19"/>
  <c r="A184"/>
  <c r="N184" i="8"/>
  <c r="B179" i="19"/>
  <c r="A179" s="1"/>
  <c r="N179" i="8"/>
  <c r="B174" i="19"/>
  <c r="A174"/>
  <c r="N174" i="8"/>
  <c r="B170" i="19"/>
  <c r="A170" s="1"/>
  <c r="N170" i="8"/>
  <c r="B165" i="19"/>
  <c r="A165"/>
  <c r="N165" i="8"/>
  <c r="B160" i="19"/>
  <c r="A160" s="1"/>
  <c r="N160" i="8"/>
  <c r="B155" i="19"/>
  <c r="A155"/>
  <c r="N155" i="8"/>
  <c r="B150" i="19"/>
  <c r="A150" s="1"/>
  <c r="N150" i="8"/>
  <c r="B146" i="19"/>
  <c r="A146"/>
  <c r="N146" i="8"/>
  <c r="B141" i="19"/>
  <c r="A141" s="1"/>
  <c r="N141" i="8"/>
  <c r="B136" i="19"/>
  <c r="A136"/>
  <c r="N136" i="8"/>
  <c r="B131" i="19"/>
  <c r="A131" s="1"/>
  <c r="N131" i="8"/>
  <c r="B126" i="19"/>
  <c r="A126"/>
  <c r="N126" i="8"/>
  <c r="B122" i="19"/>
  <c r="A122" s="1"/>
  <c r="N122" i="8"/>
  <c r="B117" i="19"/>
  <c r="A117"/>
  <c r="N117" i="8"/>
  <c r="B112" i="19"/>
  <c r="A112" s="1"/>
  <c r="N112" i="8"/>
  <c r="B107" i="19"/>
  <c r="A107"/>
  <c r="N107" i="8"/>
  <c r="B102" i="19"/>
  <c r="A102" s="1"/>
  <c r="N102" i="8"/>
  <c r="B98" i="19"/>
  <c r="A98"/>
  <c r="N98" i="8"/>
  <c r="B93" i="19"/>
  <c r="A93" s="1"/>
  <c r="N93" i="8"/>
  <c r="B88" i="19"/>
  <c r="A88"/>
  <c r="N88" i="8"/>
  <c r="B83" i="19"/>
  <c r="A83" s="1"/>
  <c r="N83" i="8"/>
  <c r="B78" i="19"/>
  <c r="A78"/>
  <c r="N78" i="8"/>
  <c r="B74" i="19"/>
  <c r="A74" s="1"/>
  <c r="N74" i="8"/>
  <c r="B69" i="19"/>
  <c r="A69"/>
  <c r="N69" i="8"/>
  <c r="B64" i="19"/>
  <c r="A64" s="1"/>
  <c r="N64" i="8"/>
  <c r="B59" i="19"/>
  <c r="A59"/>
  <c r="N59" i="8"/>
  <c r="B54" i="19"/>
  <c r="A54" s="1"/>
  <c r="N54" i="8"/>
  <c r="B50" i="19"/>
  <c r="A50"/>
  <c r="N50" i="8"/>
  <c r="B45" i="19"/>
  <c r="A45" s="1"/>
  <c r="N45" i="8"/>
  <c r="B40" i="19"/>
  <c r="A40"/>
  <c r="N40" i="8"/>
  <c r="B35" i="19"/>
  <c r="A35" s="1"/>
  <c r="N35" i="8"/>
  <c r="B30" i="19"/>
  <c r="A30"/>
  <c r="N30" i="8"/>
  <c r="B26" i="19"/>
  <c r="A26" s="1"/>
  <c r="N26" i="8"/>
  <c r="B21" i="19"/>
  <c r="A21"/>
  <c r="N21" i="8"/>
  <c r="B16" i="19"/>
  <c r="A16" s="1"/>
  <c r="N16" i="8"/>
  <c r="B11" i="19"/>
  <c r="A11"/>
  <c r="N11" i="8"/>
  <c r="B297" i="19"/>
  <c r="A297" s="1"/>
  <c r="N297" i="8"/>
  <c r="B292" i="19"/>
  <c r="A292"/>
  <c r="N292" i="8"/>
  <c r="N287"/>
  <c r="B287" i="19"/>
  <c r="A287"/>
  <c r="B282"/>
  <c r="A282"/>
  <c r="N282" i="8"/>
  <c r="B278" i="19"/>
  <c r="A278" s="1"/>
  <c r="N278" i="8"/>
  <c r="B273" i="19"/>
  <c r="A273"/>
  <c r="N273" i="8"/>
  <c r="N268"/>
  <c r="B268" i="19"/>
  <c r="A268"/>
  <c r="B263"/>
  <c r="A263"/>
  <c r="N263" i="8"/>
  <c r="B258" i="19"/>
  <c r="A258" s="1"/>
  <c r="N258" i="8"/>
  <c r="B254" i="19"/>
  <c r="A254"/>
  <c r="N254" i="8"/>
  <c r="B249" i="19"/>
  <c r="A249" s="1"/>
  <c r="N249" i="8"/>
  <c r="A239" i="19"/>
  <c r="B298"/>
  <c r="A298" s="1"/>
  <c r="N298" i="8"/>
  <c r="A293" i="19"/>
  <c r="B288"/>
  <c r="A288" s="1"/>
  <c r="N288" i="8"/>
  <c r="A284" i="19"/>
  <c r="B279"/>
  <c r="A279" s="1"/>
  <c r="N279" i="8"/>
  <c r="A274" i="19"/>
  <c r="B269"/>
  <c r="A269" s="1"/>
  <c r="N269" i="8"/>
  <c r="A264" i="19"/>
  <c r="B260"/>
  <c r="A260" s="1"/>
  <c r="N260" i="8"/>
  <c r="A255" i="19"/>
  <c r="B251"/>
  <c r="A251" s="1"/>
  <c r="N251" i="8"/>
  <c r="B242" i="19"/>
  <c r="A242"/>
  <c r="N242" i="8"/>
  <c r="B250" i="19"/>
  <c r="A250" s="1"/>
  <c r="N250" i="8"/>
  <c r="B245" i="19"/>
  <c r="A245"/>
  <c r="N245" i="8"/>
  <c r="B240" i="19"/>
  <c r="A240" s="1"/>
  <c r="N240" i="8"/>
  <c r="B236" i="19"/>
  <c r="A236"/>
  <c r="N236" i="8"/>
  <c r="B231" i="19"/>
  <c r="A231" s="1"/>
  <c r="N231" i="8"/>
  <c r="B226" i="19"/>
  <c r="A226"/>
  <c r="N226" i="8"/>
  <c r="B221" i="19"/>
  <c r="A221" s="1"/>
  <c r="N221" i="8"/>
  <c r="B216" i="19"/>
  <c r="A216"/>
  <c r="N216" i="8"/>
  <c r="B212" i="19"/>
  <c r="A212" s="1"/>
  <c r="N212" i="8"/>
  <c r="B207" i="19"/>
  <c r="A207"/>
  <c r="N207" i="8"/>
  <c r="B202" i="19"/>
  <c r="A202" s="1"/>
  <c r="N202" i="8"/>
  <c r="B197" i="19"/>
  <c r="A197"/>
  <c r="N197" i="8"/>
  <c r="B192" i="19"/>
  <c r="A192" s="1"/>
  <c r="N192" i="8"/>
  <c r="B188" i="19"/>
  <c r="A188"/>
  <c r="N188" i="8"/>
  <c r="B183" i="19"/>
  <c r="A183" s="1"/>
  <c r="N183" i="8"/>
  <c r="B178" i="19"/>
  <c r="A178"/>
  <c r="N178" i="8"/>
  <c r="B173" i="19"/>
  <c r="A173" s="1"/>
  <c r="N173" i="8"/>
  <c r="B168" i="19"/>
  <c r="A168"/>
  <c r="N168" i="8"/>
  <c r="B164" i="19"/>
  <c r="A164" s="1"/>
  <c r="N164" i="8"/>
  <c r="B159" i="19"/>
  <c r="A159"/>
  <c r="N159" i="8"/>
  <c r="B154" i="19"/>
  <c r="A154" s="1"/>
  <c r="N154" i="8"/>
  <c r="B149" i="19"/>
  <c r="A149"/>
  <c r="N149" i="8"/>
  <c r="B144" i="19"/>
  <c r="A144" s="1"/>
  <c r="N144" i="8"/>
  <c r="B140" i="19"/>
  <c r="A140"/>
  <c r="N140" i="8"/>
  <c r="B135" i="19"/>
  <c r="A135" s="1"/>
  <c r="N135" i="8"/>
  <c r="B130" i="19"/>
  <c r="A130"/>
  <c r="N130" i="8"/>
  <c r="B125" i="19"/>
  <c r="A125" s="1"/>
  <c r="N125" i="8"/>
  <c r="B120" i="19"/>
  <c r="A120"/>
  <c r="N120" i="8"/>
  <c r="B116" i="19"/>
  <c r="A116" s="1"/>
  <c r="N116" i="8"/>
  <c r="B111" i="19"/>
  <c r="A111"/>
  <c r="N111" i="8"/>
  <c r="B106" i="19"/>
  <c r="A106" s="1"/>
  <c r="N106" i="8"/>
  <c r="B101" i="19"/>
  <c r="A101"/>
  <c r="N101" i="8"/>
  <c r="B96" i="19"/>
  <c r="A96" s="1"/>
  <c r="N96" i="8"/>
  <c r="B92" i="19"/>
  <c r="A92"/>
  <c r="N92" i="8"/>
  <c r="B87" i="19"/>
  <c r="A87" s="1"/>
  <c r="N87" i="8"/>
  <c r="B82" i="19"/>
  <c r="A82"/>
  <c r="N82" i="8"/>
  <c r="B77" i="19"/>
  <c r="A77" s="1"/>
  <c r="N77" i="8"/>
  <c r="B72" i="19"/>
  <c r="A72"/>
  <c r="N72" i="8"/>
  <c r="B68" i="19"/>
  <c r="A68" s="1"/>
  <c r="N68" i="8"/>
  <c r="B63" i="19"/>
  <c r="A63"/>
  <c r="N63" i="8"/>
  <c r="B58" i="19"/>
  <c r="A58" s="1"/>
  <c r="N58" i="8"/>
  <c r="B53" i="19"/>
  <c r="A53"/>
  <c r="N53" i="8"/>
  <c r="B48" i="19"/>
  <c r="A48" s="1"/>
  <c r="N48" i="8"/>
  <c r="B44" i="19"/>
  <c r="A44"/>
  <c r="N44" i="8"/>
  <c r="B39" i="19"/>
  <c r="A39" s="1"/>
  <c r="N39" i="8"/>
  <c r="B34" i="19"/>
  <c r="A34"/>
  <c r="N34" i="8"/>
  <c r="B29" i="19"/>
  <c r="A29" s="1"/>
  <c r="N29" i="8"/>
  <c r="B24" i="19"/>
  <c r="A24"/>
  <c r="N24" i="8"/>
  <c r="B20" i="19"/>
  <c r="A20" s="1"/>
  <c r="N20" i="8"/>
  <c r="B15" i="19"/>
  <c r="A15"/>
  <c r="N15" i="8"/>
  <c r="B10" i="19"/>
  <c r="A10" s="1"/>
  <c r="N10" i="8"/>
  <c r="B234" i="19"/>
  <c r="A234"/>
  <c r="N234" i="8"/>
  <c r="B230" i="19"/>
  <c r="A230" s="1"/>
  <c r="N230" i="8"/>
  <c r="B225" i="19"/>
  <c r="A225"/>
  <c r="N225" i="8"/>
  <c r="B220" i="19"/>
  <c r="A220" s="1"/>
  <c r="N220" i="8"/>
  <c r="B215" i="19"/>
  <c r="A215"/>
  <c r="N215" i="8"/>
  <c r="B210" i="19"/>
  <c r="A210" s="1"/>
  <c r="N210" i="8"/>
  <c r="B206" i="19"/>
  <c r="A206"/>
  <c r="N206" i="8"/>
  <c r="B201" i="19"/>
  <c r="A201" s="1"/>
  <c r="N201" i="8"/>
  <c r="B196" i="19"/>
  <c r="A196"/>
  <c r="N196" i="8"/>
  <c r="B191" i="19"/>
  <c r="A191" s="1"/>
  <c r="N191" i="8"/>
  <c r="B186" i="19"/>
  <c r="A186"/>
  <c r="N186" i="8"/>
  <c r="B182" i="19"/>
  <c r="A182" s="1"/>
  <c r="N182" i="8"/>
  <c r="B177" i="19"/>
  <c r="A177"/>
  <c r="N177" i="8"/>
  <c r="B172" i="19"/>
  <c r="A172" s="1"/>
  <c r="N172" i="8"/>
  <c r="B167" i="19"/>
  <c r="A167"/>
  <c r="N167" i="8"/>
  <c r="B162" i="19"/>
  <c r="A162" s="1"/>
  <c r="N162" i="8"/>
  <c r="B158" i="19"/>
  <c r="A158"/>
  <c r="N158" i="8"/>
  <c r="B153" i="19"/>
  <c r="A153" s="1"/>
  <c r="N153" i="8"/>
  <c r="B148" i="19"/>
  <c r="A148"/>
  <c r="N148" i="8"/>
  <c r="B143" i="19"/>
  <c r="A143" s="1"/>
  <c r="N143" i="8"/>
  <c r="B138" i="19"/>
  <c r="A138"/>
  <c r="N138" i="8"/>
  <c r="B134" i="19"/>
  <c r="A134" s="1"/>
  <c r="N134" i="8"/>
  <c r="B129" i="19"/>
  <c r="A129"/>
  <c r="N129" i="8"/>
  <c r="B124" i="19"/>
  <c r="A124" s="1"/>
  <c r="N124" i="8"/>
  <c r="B119" i="19"/>
  <c r="A119"/>
  <c r="N119" i="8"/>
  <c r="B114" i="19"/>
  <c r="A114" s="1"/>
  <c r="N114" i="8"/>
  <c r="B110" i="19"/>
  <c r="A110"/>
  <c r="N110" i="8"/>
  <c r="B105" i="19"/>
  <c r="A105" s="1"/>
  <c r="N105" i="8"/>
  <c r="B100" i="19"/>
  <c r="A100"/>
  <c r="N100" i="8"/>
  <c r="B95" i="19"/>
  <c r="A95" s="1"/>
  <c r="N95" i="8"/>
  <c r="B90" i="19"/>
  <c r="A90"/>
  <c r="N90" i="8"/>
  <c r="B86" i="19"/>
  <c r="A86" s="1"/>
  <c r="N86" i="8"/>
  <c r="B81" i="19"/>
  <c r="A81"/>
  <c r="N81" i="8"/>
  <c r="B76" i="19"/>
  <c r="A76" s="1"/>
  <c r="N76" i="8"/>
  <c r="B71" i="19"/>
  <c r="A71"/>
  <c r="N71" i="8"/>
  <c r="B66" i="19"/>
  <c r="A66" s="1"/>
  <c r="N66" i="8"/>
  <c r="B62" i="19"/>
  <c r="A62"/>
  <c r="N62" i="8"/>
  <c r="B57" i="19"/>
  <c r="A57" s="1"/>
  <c r="N57" i="8"/>
  <c r="B52" i="19"/>
  <c r="A52"/>
  <c r="N52" i="8"/>
  <c r="B47" i="19"/>
  <c r="A47" s="1"/>
  <c r="N47" i="8"/>
  <c r="B42" i="19"/>
  <c r="A42"/>
  <c r="N42" i="8"/>
  <c r="B38" i="19"/>
  <c r="A38" s="1"/>
  <c r="N38" i="8"/>
  <c r="B33" i="19"/>
  <c r="A33"/>
  <c r="N33" i="8"/>
  <c r="B28" i="19"/>
  <c r="A28" s="1"/>
  <c r="N28" i="8"/>
  <c r="B23" i="19"/>
  <c r="A23"/>
  <c r="N23" i="8"/>
  <c r="B18" i="19"/>
  <c r="A18" s="1"/>
  <c r="N18" i="8"/>
  <c r="B14" i="19"/>
  <c r="A14"/>
  <c r="N14" i="8"/>
  <c r="B9" i="19"/>
  <c r="A9" s="1"/>
  <c r="N9" i="8"/>
  <c r="B133" i="21"/>
  <c r="A133" s="1"/>
  <c r="S141" i="8"/>
  <c r="A141" i="21"/>
  <c r="B149"/>
  <c r="A149" s="1"/>
  <c r="S127" i="8"/>
  <c r="B127" i="21"/>
  <c r="A127"/>
  <c r="S123" i="8"/>
  <c r="B123" i="21"/>
  <c r="A123" s="1"/>
  <c r="S119" i="8"/>
  <c r="B119" i="21"/>
  <c r="A119"/>
  <c r="S115" i="8"/>
  <c r="B115" i="21"/>
  <c r="A115" s="1"/>
  <c r="S111" i="8"/>
  <c r="B111" i="21"/>
  <c r="A111"/>
  <c r="S107" i="8"/>
  <c r="B107" i="21"/>
  <c r="A107" s="1"/>
  <c r="S103" i="8"/>
  <c r="B103" i="21"/>
  <c r="A103"/>
  <c r="B96"/>
  <c r="A96"/>
  <c r="S96" i="8"/>
  <c r="B88" i="21"/>
  <c r="A88" s="1"/>
  <c r="S88" i="8"/>
  <c r="B80" i="21"/>
  <c r="A80"/>
  <c r="S80" i="8"/>
  <c r="B72" i="21"/>
  <c r="A72" s="1"/>
  <c r="S72" i="8"/>
  <c r="B64" i="21"/>
  <c r="A64"/>
  <c r="S64" i="8"/>
  <c r="B56" i="21"/>
  <c r="A56" s="1"/>
  <c r="S56" i="8"/>
  <c r="B48" i="21"/>
  <c r="A48"/>
  <c r="S48" i="8"/>
  <c r="B40" i="21"/>
  <c r="A40" s="1"/>
  <c r="S40" i="8"/>
  <c r="B32" i="21"/>
  <c r="A32"/>
  <c r="S32" i="8"/>
  <c r="B24" i="21"/>
  <c r="A24" s="1"/>
  <c r="S24" i="8"/>
  <c r="B16" i="21"/>
  <c r="A16"/>
  <c r="S16" i="8"/>
  <c r="B8" i="21"/>
  <c r="S8" i="8"/>
  <c r="A8" i="21"/>
  <c r="B2"/>
  <c r="B148"/>
  <c r="A148" s="1"/>
  <c r="S148" i="8"/>
  <c r="B144" i="21"/>
  <c r="A144"/>
  <c r="S144" i="8"/>
  <c r="B140" i="21"/>
  <c r="A140" s="1"/>
  <c r="S140" i="8"/>
  <c r="B136" i="21"/>
  <c r="A136"/>
  <c r="S136" i="8"/>
  <c r="B132" i="21"/>
  <c r="A132" s="1"/>
  <c r="S132" i="8"/>
  <c r="B128" i="21"/>
  <c r="A128"/>
  <c r="S128" i="8"/>
  <c r="B124" i="21"/>
  <c r="A124" s="1"/>
  <c r="S124" i="8"/>
  <c r="B120" i="21"/>
  <c r="A120"/>
  <c r="S120" i="8"/>
  <c r="B116" i="21"/>
  <c r="A116" s="1"/>
  <c r="S116" i="8"/>
  <c r="B112" i="21"/>
  <c r="A112"/>
  <c r="S112" i="8"/>
  <c r="B108" i="21"/>
  <c r="A108" s="1"/>
  <c r="S108" i="8"/>
  <c r="B104" i="21"/>
  <c r="A104"/>
  <c r="S104" i="8"/>
  <c r="B98" i="21"/>
  <c r="A98" s="1"/>
  <c r="S98" i="8"/>
  <c r="B90" i="21"/>
  <c r="A90"/>
  <c r="S90" i="8"/>
  <c r="B82" i="21"/>
  <c r="A82" s="1"/>
  <c r="S82" i="8"/>
  <c r="B74" i="21"/>
  <c r="A74"/>
  <c r="S74" i="8"/>
  <c r="B66" i="21"/>
  <c r="A66" s="1"/>
  <c r="S66" i="8"/>
  <c r="B58" i="21"/>
  <c r="A58"/>
  <c r="S58" i="8"/>
  <c r="B50" i="21"/>
  <c r="A50" s="1"/>
  <c r="S50" i="8"/>
  <c r="B42" i="21"/>
  <c r="A42"/>
  <c r="S42" i="8"/>
  <c r="B34" i="21"/>
  <c r="A34" s="1"/>
  <c r="S34" i="8"/>
  <c r="B26" i="21"/>
  <c r="A26"/>
  <c r="S26" i="8"/>
  <c r="B18" i="21"/>
  <c r="A18" s="1"/>
  <c r="S18" i="8"/>
  <c r="B10" i="21"/>
  <c r="S10" i="8"/>
  <c r="A10" i="21" s="1"/>
  <c r="S101" i="8"/>
  <c r="A101" i="21"/>
  <c r="B97"/>
  <c r="A97" s="1"/>
  <c r="S93" i="8"/>
  <c r="A93" i="21"/>
  <c r="B89"/>
  <c r="A89" s="1"/>
  <c r="S85" i="8"/>
  <c r="A85" i="21"/>
  <c r="A81"/>
  <c r="B77"/>
  <c r="A77" s="1"/>
  <c r="S77" i="8"/>
  <c r="A73" i="21"/>
  <c r="B69"/>
  <c r="A69" s="1"/>
  <c r="S69" i="8"/>
  <c r="A65" i="21"/>
  <c r="B61"/>
  <c r="A61" s="1"/>
  <c r="S61" i="8"/>
  <c r="A57" i="21"/>
  <c r="B53"/>
  <c r="A53" s="1"/>
  <c r="S53" i="8"/>
  <c r="A49" i="21"/>
  <c r="B45"/>
  <c r="A45" s="1"/>
  <c r="S45" i="8"/>
  <c r="A41" i="21"/>
  <c r="B37"/>
  <c r="A37" s="1"/>
  <c r="S37" i="8"/>
  <c r="A33" i="21"/>
  <c r="B29"/>
  <c r="A29" s="1"/>
  <c r="S29" i="8"/>
  <c r="A25" i="21"/>
  <c r="B21"/>
  <c r="A21" s="1"/>
  <c r="S21" i="8"/>
  <c r="A17" i="21"/>
  <c r="B13"/>
  <c r="A13" s="1"/>
  <c r="S13" i="8"/>
  <c r="S9"/>
  <c r="S5"/>
  <c r="S129"/>
  <c r="B129" i="21"/>
  <c r="A129"/>
  <c r="S137" i="8"/>
  <c r="B137" i="21"/>
  <c r="A137" s="1"/>
  <c r="S145" i="8"/>
  <c r="B145" i="21"/>
  <c r="A145"/>
  <c r="B125"/>
  <c r="A125" s="1"/>
  <c r="S121" i="8"/>
  <c r="A121" i="21"/>
  <c r="B117"/>
  <c r="A117" s="1"/>
  <c r="S113" i="8"/>
  <c r="A113" i="21"/>
  <c r="B109"/>
  <c r="A109" s="1"/>
  <c r="S105" i="8"/>
  <c r="A105" i="21"/>
  <c r="B92"/>
  <c r="A92" s="1"/>
  <c r="S92" i="8"/>
  <c r="B76" i="21"/>
  <c r="A76" s="1"/>
  <c r="S76" i="8"/>
  <c r="B60" i="21"/>
  <c r="A60" s="1"/>
  <c r="S60" i="8"/>
  <c r="B44" i="21"/>
  <c r="A44" s="1"/>
  <c r="S44" i="8"/>
  <c r="B28" i="21"/>
  <c r="A28" s="1"/>
  <c r="S28" i="8"/>
  <c r="B12" i="21"/>
  <c r="A12"/>
  <c r="S4" i="8"/>
  <c r="B146" i="21"/>
  <c r="A146" s="1"/>
  <c r="S146" i="8"/>
  <c r="B138" i="21"/>
  <c r="A138" s="1"/>
  <c r="S138" i="8"/>
  <c r="B130" i="21"/>
  <c r="A130" s="1"/>
  <c r="S130" i="8"/>
  <c r="B122" i="21"/>
  <c r="A122" s="1"/>
  <c r="S122" i="8"/>
  <c r="B114" i="21"/>
  <c r="A114" s="1"/>
  <c r="S114" i="8"/>
  <c r="B106" i="21"/>
  <c r="A106" s="1"/>
  <c r="S106" i="8"/>
  <c r="B94" i="21"/>
  <c r="A94" s="1"/>
  <c r="S94" i="8"/>
  <c r="B78" i="21"/>
  <c r="A78" s="1"/>
  <c r="S78" i="8"/>
  <c r="B62" i="21"/>
  <c r="A62" s="1"/>
  <c r="S62" i="8"/>
  <c r="B46" i="21"/>
  <c r="A46" s="1"/>
  <c r="S46" i="8"/>
  <c r="B30" i="21"/>
  <c r="A30" s="1"/>
  <c r="S30" i="8"/>
  <c r="B14" i="21"/>
  <c r="A14" s="1"/>
  <c r="S14" i="8"/>
  <c r="S6"/>
  <c r="S99"/>
  <c r="B99" i="21"/>
  <c r="A99"/>
  <c r="S95" i="8"/>
  <c r="B95" i="21"/>
  <c r="A95" s="1"/>
  <c r="S91" i="8"/>
  <c r="B91" i="21"/>
  <c r="A91"/>
  <c r="S87" i="8"/>
  <c r="B87" i="21"/>
  <c r="A87" s="1"/>
  <c r="B83"/>
  <c r="A83" s="1"/>
  <c r="S83" i="8"/>
  <c r="B79" i="21"/>
  <c r="A79"/>
  <c r="S79" i="8"/>
  <c r="B75" i="21"/>
  <c r="A75" s="1"/>
  <c r="S75" i="8"/>
  <c r="B71" i="21"/>
  <c r="A71"/>
  <c r="S71" i="8"/>
  <c r="B67" i="21"/>
  <c r="A67" s="1"/>
  <c r="S67" i="8"/>
  <c r="B63" i="21"/>
  <c r="A63"/>
  <c r="S63" i="8"/>
  <c r="B59" i="21"/>
  <c r="A59" s="1"/>
  <c r="S59" i="8"/>
  <c r="B55" i="21"/>
  <c r="A55"/>
  <c r="S55" i="8"/>
  <c r="B51" i="21"/>
  <c r="A51" s="1"/>
  <c r="S51" i="8"/>
  <c r="B47" i="21"/>
  <c r="A47"/>
  <c r="S47" i="8"/>
  <c r="B43" i="21"/>
  <c r="A43" s="1"/>
  <c r="S43" i="8"/>
  <c r="B39" i="21"/>
  <c r="A39"/>
  <c r="S39" i="8"/>
  <c r="B35" i="21"/>
  <c r="A35" s="1"/>
  <c r="S35" i="8"/>
  <c r="B31" i="21"/>
  <c r="A31"/>
  <c r="S31" i="8"/>
  <c r="B27" i="21"/>
  <c r="A27" s="1"/>
  <c r="S27" i="8"/>
  <c r="B23" i="21"/>
  <c r="A23"/>
  <c r="S23" i="8"/>
  <c r="B19" i="21"/>
  <c r="A19" s="1"/>
  <c r="S19" i="8"/>
  <c r="B15" i="21"/>
  <c r="A15"/>
  <c r="S15" i="8"/>
  <c r="B11" i="21"/>
  <c r="S11" i="8"/>
  <c r="A11" i="21"/>
  <c r="B7"/>
  <c r="S7" i="8"/>
  <c r="A7" i="21" s="1"/>
  <c r="B3"/>
  <c r="A3" s="1"/>
  <c r="S3" i="8"/>
  <c r="N2"/>
  <c r="B2" i="19"/>
  <c r="C2"/>
  <c r="C3"/>
  <c r="N6" i="8"/>
  <c r="B6" i="19"/>
  <c r="A6" s="1"/>
  <c r="N4" i="8"/>
  <c r="B4" i="19"/>
  <c r="A4" s="1"/>
  <c r="C6"/>
  <c r="C4"/>
  <c r="N5" i="8"/>
  <c r="N3"/>
  <c r="M20" i="13"/>
  <c r="N20" s="1"/>
  <c r="O20"/>
  <c r="P20" s="1"/>
  <c r="M19"/>
  <c r="N19" s="1"/>
  <c r="O19"/>
  <c r="P19" s="1"/>
  <c r="M14"/>
  <c r="N14" s="1"/>
  <c r="O14"/>
  <c r="P14" s="1"/>
  <c r="M13"/>
  <c r="N13" s="1"/>
  <c r="O13"/>
  <c r="P13" s="1"/>
  <c r="M8"/>
  <c r="N8" s="1"/>
  <c r="O8"/>
  <c r="P8" s="1"/>
  <c r="M7"/>
  <c r="N7" s="1"/>
  <c r="O7"/>
  <c r="P7" s="1"/>
  <c r="K171" i="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8" i="8"/>
  <c r="K10"/>
  <c r="K12"/>
  <c r="K15"/>
  <c r="K17"/>
  <c r="K20"/>
  <c r="K22"/>
  <c r="K24"/>
  <c r="K27"/>
  <c r="K29"/>
  <c r="K32"/>
  <c r="K34"/>
  <c r="K36"/>
  <c r="K39"/>
  <c r="K41"/>
  <c r="K44"/>
  <c r="K46"/>
  <c r="K48"/>
  <c r="K51"/>
  <c r="K53"/>
  <c r="K56"/>
  <c r="L58"/>
  <c r="C58" i="13" s="1"/>
  <c r="L60" i="8"/>
  <c r="C60" i="13" s="1"/>
  <c r="L63" i="8"/>
  <c r="C63" i="13" s="1"/>
  <c r="L65" i="8"/>
  <c r="C65" i="13" s="1"/>
  <c r="L68" i="8"/>
  <c r="C68" i="13" s="1"/>
  <c r="L70" i="8"/>
  <c r="C70" i="13" s="1"/>
  <c r="L72" i="8"/>
  <c r="C72" i="13" s="1"/>
  <c r="L75" i="8"/>
  <c r="C75" i="13" s="1"/>
  <c r="L77" i="8"/>
  <c r="C77" i="13" s="1"/>
  <c r="L80" i="8"/>
  <c r="C80" i="13" s="1"/>
  <c r="L82" i="8"/>
  <c r="C82" i="13" s="1"/>
  <c r="L84" i="8"/>
  <c r="C84" i="13" s="1"/>
  <c r="L87" i="8"/>
  <c r="C87" i="13" s="1"/>
  <c r="L89" i="8"/>
  <c r="C89" i="13" s="1"/>
  <c r="L92" i="8"/>
  <c r="C92" i="13" s="1"/>
  <c r="L94" i="8"/>
  <c r="C94" i="13" s="1"/>
  <c r="L96" i="8"/>
  <c r="C96" i="13" s="1"/>
  <c r="L99" i="8"/>
  <c r="C99" i="13" s="1"/>
  <c r="L101" i="8"/>
  <c r="C101" i="13" s="1"/>
  <c r="L104" i="8"/>
  <c r="C104" i="13" s="1"/>
  <c r="L106" i="8"/>
  <c r="C106" i="13" s="1"/>
  <c r="L108" i="8"/>
  <c r="C108" i="13" s="1"/>
  <c r="L111" i="8"/>
  <c r="C111" i="13" s="1"/>
  <c r="L113" i="8"/>
  <c r="C113" i="13" s="1"/>
  <c r="L116" i="8"/>
  <c r="C116" i="13" s="1"/>
  <c r="L118" i="8"/>
  <c r="C118" i="13" s="1"/>
  <c r="L120" i="8"/>
  <c r="C120" i="13" s="1"/>
  <c r="L123" i="8"/>
  <c r="C123" i="13" s="1"/>
  <c r="L125" i="8"/>
  <c r="C125" i="13" s="1"/>
  <c r="L128" i="8"/>
  <c r="C128" i="13" s="1"/>
  <c r="L130" i="8"/>
  <c r="C130" i="13" s="1"/>
  <c r="L132" i="8"/>
  <c r="C132" i="13" s="1"/>
  <c r="K135" i="8"/>
  <c r="K137"/>
  <c r="K140"/>
  <c r="K142"/>
  <c r="K144"/>
  <c r="K147"/>
  <c r="K149"/>
  <c r="K152"/>
  <c r="K154"/>
  <c r="K156"/>
  <c r="K159"/>
  <c r="K161"/>
  <c r="K164"/>
  <c r="K166"/>
  <c r="K168"/>
  <c r="K171"/>
  <c r="K173"/>
  <c r="K176"/>
  <c r="K178"/>
  <c r="K180"/>
  <c r="K183"/>
  <c r="K185"/>
  <c r="K188"/>
  <c r="K190"/>
  <c r="K192"/>
  <c r="K195"/>
  <c r="K197"/>
  <c r="K200"/>
  <c r="L8"/>
  <c r="C8" i="13" s="1"/>
  <c r="L10" i="8"/>
  <c r="C10" i="13" s="1"/>
  <c r="L12" i="8"/>
  <c r="C12" i="13" s="1"/>
  <c r="L15" i="8"/>
  <c r="C15" i="13" s="1"/>
  <c r="L17" i="8"/>
  <c r="C17" i="13" s="1"/>
  <c r="L20" i="8"/>
  <c r="C20" i="13" s="1"/>
  <c r="L22" i="8"/>
  <c r="C22" i="13" s="1"/>
  <c r="L24" i="8"/>
  <c r="C24" i="13" s="1"/>
  <c r="L27" i="8"/>
  <c r="C27" i="13" s="1"/>
  <c r="L29" i="8"/>
  <c r="C29" i="13" s="1"/>
  <c r="L32" i="8"/>
  <c r="C32" i="13" s="1"/>
  <c r="L34" i="8"/>
  <c r="C34" i="13" s="1"/>
  <c r="L36" i="8"/>
  <c r="C36" i="13" s="1"/>
  <c r="L39" i="8"/>
  <c r="C39" i="13" s="1"/>
  <c r="L41" i="8"/>
  <c r="C41" i="13" s="1"/>
  <c r="L44" i="8"/>
  <c r="C44" i="13" s="1"/>
  <c r="L46" i="8"/>
  <c r="C46" i="13" s="1"/>
  <c r="L48" i="8"/>
  <c r="C48" i="13" s="1"/>
  <c r="L51" i="8"/>
  <c r="C51" i="13" s="1"/>
  <c r="L53" i="8"/>
  <c r="C53" i="13" s="1"/>
  <c r="L56" i="8"/>
  <c r="C56" i="13" s="1"/>
  <c r="K58" i="8"/>
  <c r="K60"/>
  <c r="K63"/>
  <c r="K65"/>
  <c r="K68"/>
  <c r="K70"/>
  <c r="K72"/>
  <c r="K75"/>
  <c r="K77"/>
  <c r="K80"/>
  <c r="K82"/>
  <c r="K84"/>
  <c r="K87"/>
  <c r="K89"/>
  <c r="K92"/>
  <c r="K96"/>
  <c r="K101"/>
  <c r="K106"/>
  <c r="K111"/>
  <c r="K116"/>
  <c r="K120"/>
  <c r="K125"/>
  <c r="K130"/>
  <c r="L136"/>
  <c r="C136" i="13"/>
  <c r="L141" i="8"/>
  <c r="C141" i="13"/>
  <c r="L146" i="8"/>
  <c r="C146" i="13"/>
  <c r="L150" i="8"/>
  <c r="C150" i="13"/>
  <c r="L155" i="8"/>
  <c r="C155" i="13"/>
  <c r="L160" i="8"/>
  <c r="C160" i="13"/>
  <c r="L165" i="8"/>
  <c r="C165" i="13"/>
  <c r="L170" i="8"/>
  <c r="C170" i="13"/>
  <c r="L174" i="8"/>
  <c r="C174" i="13"/>
  <c r="L179" i="8"/>
  <c r="C179" i="13"/>
  <c r="L184" i="8"/>
  <c r="C184" i="13"/>
  <c r="L189" i="8"/>
  <c r="C189" i="13"/>
  <c r="L194" i="8"/>
  <c r="C194" i="13"/>
  <c r="L198" i="8"/>
  <c r="C198" i="13"/>
  <c r="L202" i="8"/>
  <c r="C202" i="13"/>
  <c r="L204" i="8"/>
  <c r="C204" i="13"/>
  <c r="L207" i="8"/>
  <c r="C207" i="13"/>
  <c r="L209" i="8"/>
  <c r="C209" i="13"/>
  <c r="K212" i="8"/>
  <c r="K214"/>
  <c r="K216"/>
  <c r="K219"/>
  <c r="K221"/>
  <c r="K224"/>
  <c r="K226"/>
  <c r="K228"/>
  <c r="K231"/>
  <c r="K233"/>
  <c r="K236"/>
  <c r="K238"/>
  <c r="K240"/>
  <c r="K243"/>
  <c r="K245"/>
  <c r="K248"/>
  <c r="K250"/>
  <c r="K252"/>
  <c r="K255"/>
  <c r="K257"/>
  <c r="K260"/>
  <c r="K262"/>
  <c r="K264"/>
  <c r="K267"/>
  <c r="K269"/>
  <c r="K272"/>
  <c r="K274"/>
  <c r="K276"/>
  <c r="K279"/>
  <c r="K281"/>
  <c r="K284"/>
  <c r="K286"/>
  <c r="K288"/>
  <c r="K291"/>
  <c r="L293"/>
  <c r="C293" i="13"/>
  <c r="L296" i="8"/>
  <c r="C296" i="13"/>
  <c r="L298" i="8"/>
  <c r="C298" i="13"/>
  <c r="L300" i="8"/>
  <c r="C300" i="13"/>
  <c r="K95" i="8"/>
  <c r="K100"/>
  <c r="K105"/>
  <c r="K110"/>
  <c r="K114"/>
  <c r="K119"/>
  <c r="K124"/>
  <c r="K129"/>
  <c r="K134"/>
  <c r="L137"/>
  <c r="C137" i="13" s="1"/>
  <c r="L142" i="8"/>
  <c r="C142" i="13" s="1"/>
  <c r="L147" i="8"/>
  <c r="C147" i="13" s="1"/>
  <c r="L152" i="8"/>
  <c r="C152" i="13" s="1"/>
  <c r="L156" i="8"/>
  <c r="C156" i="13" s="1"/>
  <c r="L161" i="8"/>
  <c r="C161" i="13" s="1"/>
  <c r="L166" i="8"/>
  <c r="C166" i="13" s="1"/>
  <c r="L171" i="8"/>
  <c r="C171" i="13" s="1"/>
  <c r="L176" i="8"/>
  <c r="C176" i="13" s="1"/>
  <c r="L180" i="8"/>
  <c r="C180" i="13" s="1"/>
  <c r="L185" i="8"/>
  <c r="C185" i="13" s="1"/>
  <c r="L190" i="8"/>
  <c r="C190" i="13" s="1"/>
  <c r="L195" i="8"/>
  <c r="C195" i="13" s="1"/>
  <c r="L200" i="8"/>
  <c r="C200" i="13" s="1"/>
  <c r="K203" i="8"/>
  <c r="K206"/>
  <c r="K208"/>
  <c r="K210"/>
  <c r="L213"/>
  <c r="C213" i="13" s="1"/>
  <c r="L215" i="8"/>
  <c r="C215" i="13" s="1"/>
  <c r="L218" i="8"/>
  <c r="C218" i="13" s="1"/>
  <c r="L220" i="8"/>
  <c r="C220" i="13" s="1"/>
  <c r="L222" i="8"/>
  <c r="C222" i="13" s="1"/>
  <c r="L225" i="8"/>
  <c r="C225" i="13" s="1"/>
  <c r="L227" i="8"/>
  <c r="C227" i="13" s="1"/>
  <c r="L230" i="8"/>
  <c r="C230" i="13" s="1"/>
  <c r="L232" i="8"/>
  <c r="C232" i="13" s="1"/>
  <c r="L234" i="8"/>
  <c r="C234" i="13" s="1"/>
  <c r="L237" i="8"/>
  <c r="C237" i="13" s="1"/>
  <c r="L239" i="8"/>
  <c r="C239" i="13" s="1"/>
  <c r="L242" i="8"/>
  <c r="C242" i="13" s="1"/>
  <c r="L244" i="8"/>
  <c r="C244" i="13" s="1"/>
  <c r="L246" i="8"/>
  <c r="C246" i="13" s="1"/>
  <c r="L249" i="8"/>
  <c r="C249" i="13" s="1"/>
  <c r="L251" i="8"/>
  <c r="C251" i="13" s="1"/>
  <c r="L254" i="8"/>
  <c r="C254" i="13" s="1"/>
  <c r="L256" i="8"/>
  <c r="C256" i="13" s="1"/>
  <c r="L258" i="8"/>
  <c r="C258" i="13" s="1"/>
  <c r="L261" i="8"/>
  <c r="C261" i="13" s="1"/>
  <c r="L263" i="8"/>
  <c r="C263" i="13" s="1"/>
  <c r="L266" i="8"/>
  <c r="C266" i="13" s="1"/>
  <c r="L268" i="8"/>
  <c r="C268" i="13" s="1"/>
  <c r="L270" i="8"/>
  <c r="C270" i="13" s="1"/>
  <c r="L273" i="8"/>
  <c r="C273" i="13" s="1"/>
  <c r="L275" i="8"/>
  <c r="C275" i="13" s="1"/>
  <c r="L278" i="8"/>
  <c r="C278" i="13" s="1"/>
  <c r="L280" i="8"/>
  <c r="C280" i="13" s="1"/>
  <c r="L282" i="8"/>
  <c r="C282" i="13" s="1"/>
  <c r="L285" i="8"/>
  <c r="C285" i="13" s="1"/>
  <c r="L287" i="8"/>
  <c r="C287" i="13" s="1"/>
  <c r="L290" i="8"/>
  <c r="C290" i="13" s="1"/>
  <c r="K292" i="8"/>
  <c r="K294"/>
  <c r="K297"/>
  <c r="K299"/>
  <c r="K2"/>
  <c r="K9"/>
  <c r="K11"/>
  <c r="K14"/>
  <c r="K16"/>
  <c r="K18"/>
  <c r="K21"/>
  <c r="K23"/>
  <c r="K26"/>
  <c r="K28"/>
  <c r="K30"/>
  <c r="K33"/>
  <c r="K35"/>
  <c r="K38"/>
  <c r="K40"/>
  <c r="K42"/>
  <c r="K45"/>
  <c r="K47"/>
  <c r="K50"/>
  <c r="K52"/>
  <c r="K54"/>
  <c r="K57"/>
  <c r="L59"/>
  <c r="C59" i="13" s="1"/>
  <c r="L62" i="8"/>
  <c r="C62" i="13" s="1"/>
  <c r="L64" i="8"/>
  <c r="C64" i="13" s="1"/>
  <c r="L66" i="8"/>
  <c r="C66" i="13" s="1"/>
  <c r="L69" i="8"/>
  <c r="C69" i="13" s="1"/>
  <c r="L71" i="8"/>
  <c r="C71" i="13" s="1"/>
  <c r="L74" i="8"/>
  <c r="C74" i="13" s="1"/>
  <c r="L76" i="8"/>
  <c r="C76" i="13" s="1"/>
  <c r="L78" i="8"/>
  <c r="C78" i="13" s="1"/>
  <c r="L81" i="8"/>
  <c r="C81" i="13" s="1"/>
  <c r="L83" i="8"/>
  <c r="C83" i="13" s="1"/>
  <c r="L86" i="8"/>
  <c r="C86" i="13" s="1"/>
  <c r="L88" i="8"/>
  <c r="C88" i="13" s="1"/>
  <c r="L90" i="8"/>
  <c r="C90" i="13" s="1"/>
  <c r="L93" i="8"/>
  <c r="C93" i="13" s="1"/>
  <c r="L95" i="8"/>
  <c r="C95" i="13" s="1"/>
  <c r="L98" i="8"/>
  <c r="C98" i="13" s="1"/>
  <c r="L100" i="8"/>
  <c r="C100" i="13" s="1"/>
  <c r="L102" i="8"/>
  <c r="C102" i="13" s="1"/>
  <c r="L105" i="8"/>
  <c r="C105" i="13" s="1"/>
  <c r="L107" i="8"/>
  <c r="C107" i="13" s="1"/>
  <c r="L110" i="8"/>
  <c r="C110" i="13" s="1"/>
  <c r="L112" i="8"/>
  <c r="C112" i="13" s="1"/>
  <c r="L114" i="8"/>
  <c r="C114" i="13" s="1"/>
  <c r="L117" i="8"/>
  <c r="C117" i="13" s="1"/>
  <c r="L119" i="8"/>
  <c r="C119" i="13" s="1"/>
  <c r="L122" i="8"/>
  <c r="C122" i="13" s="1"/>
  <c r="L124" i="8"/>
  <c r="C124" i="13" s="1"/>
  <c r="L126" i="8"/>
  <c r="C126" i="13" s="1"/>
  <c r="L129" i="8"/>
  <c r="C129" i="13" s="1"/>
  <c r="L131" i="8"/>
  <c r="C131" i="13" s="1"/>
  <c r="L134" i="8"/>
  <c r="C134" i="13" s="1"/>
  <c r="K136" i="8"/>
  <c r="K138"/>
  <c r="K141"/>
  <c r="K143"/>
  <c r="K146"/>
  <c r="K148"/>
  <c r="K150"/>
  <c r="K153"/>
  <c r="K155"/>
  <c r="J155" s="1"/>
  <c r="K158"/>
  <c r="K160"/>
  <c r="B160" i="13" s="1"/>
  <c r="K162" i="8"/>
  <c r="K165"/>
  <c r="J165" s="1"/>
  <c r="K167"/>
  <c r="K170"/>
  <c r="B170" i="13" s="1"/>
  <c r="K172" i="8"/>
  <c r="K174"/>
  <c r="J174" s="1"/>
  <c r="K177"/>
  <c r="K179"/>
  <c r="B179" i="13" s="1"/>
  <c r="K182" i="8"/>
  <c r="K184"/>
  <c r="J184" s="1"/>
  <c r="K186"/>
  <c r="K189"/>
  <c r="B189" i="13" s="1"/>
  <c r="K191" i="8"/>
  <c r="K194"/>
  <c r="J194" s="1"/>
  <c r="K196"/>
  <c r="K198"/>
  <c r="B198" i="13" s="1"/>
  <c r="K201" i="8"/>
  <c r="L9"/>
  <c r="C9" i="13" s="1"/>
  <c r="L11" i="8"/>
  <c r="C11" i="13" s="1"/>
  <c r="L14" i="8"/>
  <c r="C14" i="13" s="1"/>
  <c r="L16" i="8"/>
  <c r="C16" i="13" s="1"/>
  <c r="L18" i="8"/>
  <c r="C18" i="13" s="1"/>
  <c r="L21" i="8"/>
  <c r="C21" i="13" s="1"/>
  <c r="L23" i="8"/>
  <c r="C23" i="13" s="1"/>
  <c r="L26" i="8"/>
  <c r="C26" i="13" s="1"/>
  <c r="L28" i="8"/>
  <c r="C28" i="13" s="1"/>
  <c r="L30" i="8"/>
  <c r="C30" i="13" s="1"/>
  <c r="L33" i="8"/>
  <c r="C33" i="13" s="1"/>
  <c r="L35" i="8"/>
  <c r="C35" i="13" s="1"/>
  <c r="L38" i="8"/>
  <c r="C38" i="13" s="1"/>
  <c r="L40" i="8"/>
  <c r="C40" i="13" s="1"/>
  <c r="L42" i="8"/>
  <c r="C42" i="13" s="1"/>
  <c r="L45" i="8"/>
  <c r="C45" i="13" s="1"/>
  <c r="L47" i="8"/>
  <c r="C47" i="13" s="1"/>
  <c r="L50" i="8"/>
  <c r="C50" i="13" s="1"/>
  <c r="L52" i="8"/>
  <c r="C52" i="13" s="1"/>
  <c r="L54" i="8"/>
  <c r="C54" i="13" s="1"/>
  <c r="L57" i="8"/>
  <c r="C57" i="13" s="1"/>
  <c r="K59" i="8"/>
  <c r="K62"/>
  <c r="K64"/>
  <c r="K66"/>
  <c r="K69"/>
  <c r="K71"/>
  <c r="K74"/>
  <c r="K76"/>
  <c r="K78"/>
  <c r="K81"/>
  <c r="K83"/>
  <c r="K86"/>
  <c r="K88"/>
  <c r="K90"/>
  <c r="K94"/>
  <c r="K99"/>
  <c r="K104"/>
  <c r="K108"/>
  <c r="K113"/>
  <c r="K118"/>
  <c r="K123"/>
  <c r="K128"/>
  <c r="K132"/>
  <c r="L138"/>
  <c r="C138" i="13"/>
  <c r="L143" i="8"/>
  <c r="C143" i="13"/>
  <c r="L148" i="8"/>
  <c r="C148" i="13"/>
  <c r="L153" i="8"/>
  <c r="C153" i="13"/>
  <c r="L158" i="8"/>
  <c r="C158" i="13"/>
  <c r="L162" i="8"/>
  <c r="C162" i="13"/>
  <c r="L167" i="8"/>
  <c r="C167" i="13"/>
  <c r="L172" i="8"/>
  <c r="C172" i="13"/>
  <c r="L177" i="8"/>
  <c r="C177" i="13"/>
  <c r="L182" i="8"/>
  <c r="C182" i="13"/>
  <c r="L186" i="8"/>
  <c r="C186" i="13"/>
  <c r="L191" i="8"/>
  <c r="C191" i="13"/>
  <c r="L196" i="8"/>
  <c r="C196" i="13"/>
  <c r="L201" i="8"/>
  <c r="C201" i="13"/>
  <c r="L203" i="8"/>
  <c r="C203" i="13"/>
  <c r="L206" i="8"/>
  <c r="C206" i="13"/>
  <c r="L208" i="8"/>
  <c r="C208" i="13"/>
  <c r="L210" i="8"/>
  <c r="C210" i="13"/>
  <c r="K213" i="8"/>
  <c r="K215"/>
  <c r="K218"/>
  <c r="K220"/>
  <c r="K222"/>
  <c r="K225"/>
  <c r="K227"/>
  <c r="K230"/>
  <c r="K232"/>
  <c r="K234"/>
  <c r="K237"/>
  <c r="K239"/>
  <c r="K242"/>
  <c r="K244"/>
  <c r="K246"/>
  <c r="K249"/>
  <c r="K251"/>
  <c r="K254"/>
  <c r="K256"/>
  <c r="K258"/>
  <c r="K261"/>
  <c r="K263"/>
  <c r="K266"/>
  <c r="K268"/>
  <c r="K270"/>
  <c r="K273"/>
  <c r="K275"/>
  <c r="K278"/>
  <c r="K280"/>
  <c r="K282"/>
  <c r="K285"/>
  <c r="K287"/>
  <c r="K290"/>
  <c r="L292"/>
  <c r="C292" i="13" s="1"/>
  <c r="L294" i="8"/>
  <c r="C294" i="13" s="1"/>
  <c r="L297" i="8"/>
  <c r="C297" i="13" s="1"/>
  <c r="L299" i="8"/>
  <c r="C299" i="13" s="1"/>
  <c r="K93" i="8"/>
  <c r="K98"/>
  <c r="K102"/>
  <c r="K107"/>
  <c r="K112"/>
  <c r="K117"/>
  <c r="K122"/>
  <c r="K126"/>
  <c r="K131"/>
  <c r="L135"/>
  <c r="C135" i="13"/>
  <c r="L140" i="8"/>
  <c r="C140" i="13"/>
  <c r="L144" i="8"/>
  <c r="C144" i="13"/>
  <c r="L149" i="8"/>
  <c r="C149" i="13"/>
  <c r="L154" i="8"/>
  <c r="C154" i="13"/>
  <c r="L159" i="8"/>
  <c r="C159" i="13"/>
  <c r="L164" i="8"/>
  <c r="C164" i="13"/>
  <c r="L168" i="8"/>
  <c r="C168" i="13"/>
  <c r="L173" i="8"/>
  <c r="C173" i="13"/>
  <c r="L178" i="8"/>
  <c r="C178" i="13"/>
  <c r="L183" i="8"/>
  <c r="C183" i="13"/>
  <c r="L188" i="8"/>
  <c r="C188" i="13"/>
  <c r="L192" i="8"/>
  <c r="C192" i="13"/>
  <c r="L197" i="8"/>
  <c r="C197" i="13"/>
  <c r="K202" i="8"/>
  <c r="K204"/>
  <c r="K207"/>
  <c r="K209"/>
  <c r="L212"/>
  <c r="C212" i="13"/>
  <c r="L214" i="8"/>
  <c r="C214" i="13"/>
  <c r="L216" i="8"/>
  <c r="C216" i="13"/>
  <c r="L219" i="8"/>
  <c r="C219" i="13"/>
  <c r="L221" i="8"/>
  <c r="C221" i="13"/>
  <c r="L224" i="8"/>
  <c r="C224" i="13"/>
  <c r="L226" i="8"/>
  <c r="C226" i="13"/>
  <c r="L228" i="8"/>
  <c r="C228" i="13"/>
  <c r="L231" i="8"/>
  <c r="C231" i="13"/>
  <c r="L233" i="8"/>
  <c r="C233" i="13"/>
  <c r="L236" i="8"/>
  <c r="C236" i="13"/>
  <c r="L238" i="8"/>
  <c r="C238" i="13"/>
  <c r="L240" i="8"/>
  <c r="C240" i="13"/>
  <c r="L243" i="8"/>
  <c r="C243" i="13"/>
  <c r="L245" i="8"/>
  <c r="C245" i="13"/>
  <c r="L248" i="8"/>
  <c r="C248" i="13"/>
  <c r="L250" i="8"/>
  <c r="C250" i="13"/>
  <c r="L252" i="8"/>
  <c r="C252" i="13"/>
  <c r="L255" i="8"/>
  <c r="C255" i="13"/>
  <c r="L257" i="8"/>
  <c r="C257" i="13"/>
  <c r="L260" i="8"/>
  <c r="C260" i="13"/>
  <c r="L262" i="8"/>
  <c r="C262" i="13"/>
  <c r="L264" i="8"/>
  <c r="C264" i="13"/>
  <c r="L267" i="8"/>
  <c r="C267" i="13"/>
  <c r="L269" i="8"/>
  <c r="C269" i="13"/>
  <c r="L272" i="8"/>
  <c r="C272" i="13"/>
  <c r="L274" i="8"/>
  <c r="C274" i="13"/>
  <c r="L276" i="8"/>
  <c r="C276" i="13"/>
  <c r="L279" i="8"/>
  <c r="C279" i="13"/>
  <c r="L281" i="8"/>
  <c r="C281" i="13"/>
  <c r="L284" i="8"/>
  <c r="C284" i="13"/>
  <c r="L286" i="8"/>
  <c r="C286" i="13"/>
  <c r="L288" i="8"/>
  <c r="C288" i="13"/>
  <c r="L291" i="8"/>
  <c r="C291" i="13"/>
  <c r="K293" i="8"/>
  <c r="K296"/>
  <c r="K298"/>
  <c r="K300"/>
  <c r="B7" i="18"/>
  <c r="B2"/>
  <c r="C5"/>
  <c r="C9"/>
  <c r="B8"/>
  <c r="B6"/>
  <c r="B5"/>
  <c r="C7"/>
  <c r="C4"/>
  <c r="C198"/>
  <c r="C230"/>
  <c r="C158"/>
  <c r="C181"/>
  <c r="C197"/>
  <c r="C213"/>
  <c r="C229"/>
  <c r="C245"/>
  <c r="C146"/>
  <c r="C174"/>
  <c r="C206"/>
  <c r="C238"/>
  <c r="C166"/>
  <c r="C185"/>
  <c r="C201"/>
  <c r="C217"/>
  <c r="C233"/>
  <c r="C249"/>
  <c r="C142"/>
  <c r="C126"/>
  <c r="C138"/>
  <c r="C114"/>
  <c r="C98"/>
  <c r="C171"/>
  <c r="C155"/>
  <c r="C139"/>
  <c r="C123"/>
  <c r="C107"/>
  <c r="C91"/>
  <c r="C79"/>
  <c r="C63"/>
  <c r="C47"/>
  <c r="C31"/>
  <c r="C15"/>
  <c r="C110"/>
  <c r="C94"/>
  <c r="C159"/>
  <c r="C143"/>
  <c r="C127"/>
  <c r="C111"/>
  <c r="C95"/>
  <c r="C75"/>
  <c r="C59"/>
  <c r="C43"/>
  <c r="C27"/>
  <c r="C11"/>
  <c r="C12"/>
  <c r="C20"/>
  <c r="C28"/>
  <c r="C36"/>
  <c r="C44"/>
  <c r="C52"/>
  <c r="C60"/>
  <c r="C68"/>
  <c r="C76"/>
  <c r="C86"/>
  <c r="C22"/>
  <c r="C38"/>
  <c r="C54"/>
  <c r="C70"/>
  <c r="C178"/>
  <c r="C210"/>
  <c r="C242"/>
  <c r="C172"/>
  <c r="C188"/>
  <c r="C204"/>
  <c r="C220"/>
  <c r="C236"/>
  <c r="C170"/>
  <c r="C183"/>
  <c r="C199"/>
  <c r="C215"/>
  <c r="C231"/>
  <c r="C247"/>
  <c r="C144"/>
  <c r="C128"/>
  <c r="C112"/>
  <c r="C96"/>
  <c r="C157"/>
  <c r="C141"/>
  <c r="C125"/>
  <c r="C109"/>
  <c r="C93"/>
  <c r="C73"/>
  <c r="C18"/>
  <c r="C34"/>
  <c r="C50"/>
  <c r="C66"/>
  <c r="C82"/>
  <c r="C186"/>
  <c r="C218"/>
  <c r="C164"/>
  <c r="C184"/>
  <c r="C200"/>
  <c r="C216"/>
  <c r="C232"/>
  <c r="C248"/>
  <c r="C179"/>
  <c r="C195"/>
  <c r="C211"/>
  <c r="C227"/>
  <c r="C243"/>
  <c r="C148"/>
  <c r="C132"/>
  <c r="C116"/>
  <c r="C100"/>
  <c r="C88"/>
  <c r="C161"/>
  <c r="C145"/>
  <c r="C129"/>
  <c r="C113"/>
  <c r="C97"/>
  <c r="C85"/>
  <c r="C69"/>
  <c r="C53"/>
  <c r="C37"/>
  <c r="C65"/>
  <c r="C33"/>
  <c r="C17"/>
  <c r="C4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H5"/>
  <c r="H4"/>
  <c r="H2"/>
  <c r="G4"/>
  <c r="F4" s="1"/>
  <c r="G6"/>
  <c r="F6" s="1"/>
  <c r="H6"/>
  <c r="G3"/>
  <c r="F3"/>
  <c r="G5"/>
  <c r="F5"/>
  <c r="A4" i="21"/>
  <c r="A2"/>
  <c r="C4" i="8"/>
  <c r="C6"/>
  <c r="C3"/>
  <c r="C5"/>
  <c r="B4"/>
  <c r="A4"/>
  <c r="B6"/>
  <c r="A6"/>
  <c r="C2"/>
  <c r="B3"/>
  <c r="A3" s="1"/>
  <c r="B5"/>
  <c r="A5" s="1"/>
  <c r="A5" i="19"/>
  <c r="A3"/>
  <c r="A2"/>
  <c r="A8" i="18" s="1"/>
  <c r="L4" i="8"/>
  <c r="L6"/>
  <c r="C6" i="13" s="1"/>
  <c r="L3" i="8"/>
  <c r="L2"/>
  <c r="K4"/>
  <c r="J4"/>
  <c r="K6"/>
  <c r="J6"/>
  <c r="L5"/>
  <c r="K3"/>
  <c r="J3" s="1"/>
  <c r="K5"/>
  <c r="J5" s="1"/>
  <c r="J2"/>
  <c r="D1" i="17"/>
  <c r="C1"/>
  <c r="B1"/>
  <c r="F3" i="16"/>
  <c r="J3" i="13" s="1"/>
  <c r="J298" i="8"/>
  <c r="B298" i="13"/>
  <c r="A298"/>
  <c r="J293" i="8"/>
  <c r="B293" i="13"/>
  <c r="A293" s="1"/>
  <c r="J207" i="8"/>
  <c r="B207" i="13"/>
  <c r="A207"/>
  <c r="J202" i="8"/>
  <c r="B202" i="13"/>
  <c r="A202" s="1"/>
  <c r="J126" i="8"/>
  <c r="B126" i="13"/>
  <c r="A126"/>
  <c r="J117" i="8"/>
  <c r="B117" i="13"/>
  <c r="A117" s="1"/>
  <c r="J107" i="8"/>
  <c r="B107" i="13"/>
  <c r="A107"/>
  <c r="J98" i="8"/>
  <c r="B98" i="13"/>
  <c r="A98" s="1"/>
  <c r="J290" i="8"/>
  <c r="B290" i="13"/>
  <c r="A290"/>
  <c r="J285" i="8"/>
  <c r="B285" i="13"/>
  <c r="A285" s="1"/>
  <c r="J280" i="8"/>
  <c r="B280" i="13"/>
  <c r="A280"/>
  <c r="J275" i="8"/>
  <c r="B275" i="13"/>
  <c r="A275" s="1"/>
  <c r="J270" i="8"/>
  <c r="B270" i="13"/>
  <c r="A270"/>
  <c r="J266" i="8"/>
  <c r="B266" i="13"/>
  <c r="A266" s="1"/>
  <c r="J261" i="8"/>
  <c r="B261" i="13"/>
  <c r="A261"/>
  <c r="J256" i="8"/>
  <c r="B256" i="13"/>
  <c r="A256" s="1"/>
  <c r="J251" i="8"/>
  <c r="B251" i="13"/>
  <c r="A251"/>
  <c r="J246" i="8"/>
  <c r="B246" i="13"/>
  <c r="A246" s="1"/>
  <c r="J242" i="8"/>
  <c r="B242" i="13"/>
  <c r="A242"/>
  <c r="J237" i="8"/>
  <c r="B237" i="13"/>
  <c r="A237" s="1"/>
  <c r="J232" i="8"/>
  <c r="B232" i="13"/>
  <c r="A232"/>
  <c r="J227" i="8"/>
  <c r="B227" i="13"/>
  <c r="A227" s="1"/>
  <c r="J222" i="8"/>
  <c r="B222" i="13"/>
  <c r="A222"/>
  <c r="J218" i="8"/>
  <c r="B218" i="13"/>
  <c r="A218" s="1"/>
  <c r="J213" i="8"/>
  <c r="B213" i="13"/>
  <c r="A213"/>
  <c r="J128" i="8"/>
  <c r="B128" i="13"/>
  <c r="A128" s="1"/>
  <c r="J118" i="8"/>
  <c r="B118" i="13"/>
  <c r="A118"/>
  <c r="J108" i="8"/>
  <c r="B108" i="13"/>
  <c r="A108" s="1"/>
  <c r="J99" i="8"/>
  <c r="B99" i="13"/>
  <c r="A99"/>
  <c r="J90" i="8"/>
  <c r="B90" i="13"/>
  <c r="A90" s="1"/>
  <c r="J86" i="8"/>
  <c r="B86" i="13"/>
  <c r="A86"/>
  <c r="J81" i="8"/>
  <c r="B81" i="13"/>
  <c r="A81" s="1"/>
  <c r="B76"/>
  <c r="A76" s="1"/>
  <c r="J76" i="8"/>
  <c r="B71" i="13"/>
  <c r="A71"/>
  <c r="J71" i="8"/>
  <c r="B66" i="13"/>
  <c r="A66" s="1"/>
  <c r="J66" i="8"/>
  <c r="B62" i="13"/>
  <c r="A62"/>
  <c r="J62" i="8"/>
  <c r="J198"/>
  <c r="A198" i="13"/>
  <c r="B194"/>
  <c r="A194" s="1"/>
  <c r="J189" i="8"/>
  <c r="A189" i="13"/>
  <c r="B184"/>
  <c r="A184" s="1"/>
  <c r="J179" i="8"/>
  <c r="A179" i="13"/>
  <c r="B174"/>
  <c r="A174" s="1"/>
  <c r="J170" i="8"/>
  <c r="A170" i="13"/>
  <c r="B165"/>
  <c r="A165" s="1"/>
  <c r="J160" i="8"/>
  <c r="A160" i="13"/>
  <c r="B155"/>
  <c r="A155" s="1"/>
  <c r="B150"/>
  <c r="A150" s="1"/>
  <c r="J150" i="8"/>
  <c r="B141" i="13"/>
  <c r="A141"/>
  <c r="J141" i="8"/>
  <c r="B136" i="13"/>
  <c r="A136" s="1"/>
  <c r="J136" i="8"/>
  <c r="J54"/>
  <c r="B54" i="13"/>
  <c r="A54" s="1"/>
  <c r="J50" i="8"/>
  <c r="B50" i="13"/>
  <c r="A50"/>
  <c r="J45" i="8"/>
  <c r="B45" i="13"/>
  <c r="A45" s="1"/>
  <c r="J40" i="8"/>
  <c r="B40" i="13"/>
  <c r="A40"/>
  <c r="J35" i="8"/>
  <c r="B35" i="13"/>
  <c r="A35" s="1"/>
  <c r="J30" i="8"/>
  <c r="B30" i="13"/>
  <c r="A30"/>
  <c r="J26" i="8"/>
  <c r="B26" i="13"/>
  <c r="A26" s="1"/>
  <c r="J21" i="8"/>
  <c r="B21" i="13"/>
  <c r="A21"/>
  <c r="J16" i="8"/>
  <c r="B16" i="13"/>
  <c r="A16" s="1"/>
  <c r="J11" i="8"/>
  <c r="B11" i="13"/>
  <c r="A11"/>
  <c r="J297" i="8"/>
  <c r="B297" i="13"/>
  <c r="A297" s="1"/>
  <c r="B292"/>
  <c r="A292" s="1"/>
  <c r="J292" i="8"/>
  <c r="J210"/>
  <c r="B210" i="13"/>
  <c r="A210" s="1"/>
  <c r="J206" i="8"/>
  <c r="B206" i="13"/>
  <c r="A206"/>
  <c r="J134" i="8"/>
  <c r="B134" i="13"/>
  <c r="A134" s="1"/>
  <c r="J124" i="8"/>
  <c r="B124" i="13"/>
  <c r="A124"/>
  <c r="J114" i="8"/>
  <c r="B114" i="13"/>
  <c r="A114" s="1"/>
  <c r="J105" i="8"/>
  <c r="B105" i="13"/>
  <c r="A105"/>
  <c r="J95" i="8"/>
  <c r="B95" i="13"/>
  <c r="A95" s="1"/>
  <c r="J288" i="8"/>
  <c r="B288" i="13"/>
  <c r="A288"/>
  <c r="J284" i="8"/>
  <c r="B284" i="13"/>
  <c r="A284" s="1"/>
  <c r="J279" i="8"/>
  <c r="B279" i="13"/>
  <c r="A279"/>
  <c r="J274" i="8"/>
  <c r="B274" i="13"/>
  <c r="A274" s="1"/>
  <c r="J269" i="8"/>
  <c r="B269" i="13"/>
  <c r="A269"/>
  <c r="J264" i="8"/>
  <c r="B264" i="13"/>
  <c r="A264" s="1"/>
  <c r="J260" i="8"/>
  <c r="B260" i="13"/>
  <c r="A260"/>
  <c r="J255" i="8"/>
  <c r="B255" i="13"/>
  <c r="A255" s="1"/>
  <c r="J250" i="8"/>
  <c r="B250" i="13"/>
  <c r="A250"/>
  <c r="J245" i="8"/>
  <c r="B245" i="13"/>
  <c r="A245" s="1"/>
  <c r="J240" i="8"/>
  <c r="B240" i="13"/>
  <c r="A240"/>
  <c r="J236" i="8"/>
  <c r="B236" i="13"/>
  <c r="A236" s="1"/>
  <c r="J231" i="8"/>
  <c r="B231" i="13"/>
  <c r="A231"/>
  <c r="J226" i="8"/>
  <c r="B226" i="13"/>
  <c r="A226" s="1"/>
  <c r="J221" i="8"/>
  <c r="B221" i="13"/>
  <c r="A221"/>
  <c r="J216" i="8"/>
  <c r="B216" i="13"/>
  <c r="A216" s="1"/>
  <c r="B212"/>
  <c r="A212" s="1"/>
  <c r="J212" i="8"/>
  <c r="J125"/>
  <c r="B125" i="13"/>
  <c r="A125" s="1"/>
  <c r="B116"/>
  <c r="A116" s="1"/>
  <c r="J116" i="8"/>
  <c r="J106"/>
  <c r="B106" i="13"/>
  <c r="A106" s="1"/>
  <c r="B96"/>
  <c r="A96" s="1"/>
  <c r="J96" i="8"/>
  <c r="J89"/>
  <c r="B89" i="13"/>
  <c r="A89" s="1"/>
  <c r="J84" i="8"/>
  <c r="B84" i="13"/>
  <c r="A84"/>
  <c r="J80" i="8"/>
  <c r="B80" i="13"/>
  <c r="A80" s="1"/>
  <c r="B75"/>
  <c r="A75" s="1"/>
  <c r="J75" i="8"/>
  <c r="B70" i="13"/>
  <c r="A70"/>
  <c r="J70" i="8"/>
  <c r="B65" i="13"/>
  <c r="A65" s="1"/>
  <c r="J65" i="8"/>
  <c r="B60" i="13"/>
  <c r="A60"/>
  <c r="J60" i="8"/>
  <c r="J197"/>
  <c r="B197" i="13"/>
  <c r="A197"/>
  <c r="B192"/>
  <c r="A192"/>
  <c r="J192" i="8"/>
  <c r="J188"/>
  <c r="B188" i="13"/>
  <c r="A188"/>
  <c r="J183" i="8"/>
  <c r="B183" i="13"/>
  <c r="A183" s="1"/>
  <c r="J178" i="8"/>
  <c r="B178" i="13"/>
  <c r="A178"/>
  <c r="B173"/>
  <c r="A173"/>
  <c r="J173" i="8"/>
  <c r="J168"/>
  <c r="B168" i="13"/>
  <c r="A168"/>
  <c r="J164" i="8"/>
  <c r="B164" i="13"/>
  <c r="A164" s="1"/>
  <c r="J159" i="8"/>
  <c r="B159" i="13"/>
  <c r="A159"/>
  <c r="B154"/>
  <c r="A154"/>
  <c r="J154" i="8"/>
  <c r="B149" i="13"/>
  <c r="A149" s="1"/>
  <c r="J149" i="8"/>
  <c r="B144" i="13"/>
  <c r="A144"/>
  <c r="J144" i="8"/>
  <c r="B140" i="13"/>
  <c r="A140" s="1"/>
  <c r="J140" i="8"/>
  <c r="B135" i="13"/>
  <c r="A135"/>
  <c r="J135" i="8"/>
  <c r="J53"/>
  <c r="B53" i="13"/>
  <c r="A53"/>
  <c r="J48" i="8"/>
  <c r="B48" i="13"/>
  <c r="A48" s="1"/>
  <c r="J44" i="8"/>
  <c r="B44" i="13"/>
  <c r="A44"/>
  <c r="J39" i="8"/>
  <c r="B39" i="13"/>
  <c r="A39" s="1"/>
  <c r="J34" i="8"/>
  <c r="B34" i="13"/>
  <c r="A34"/>
  <c r="J29" i="8"/>
  <c r="B29" i="13"/>
  <c r="A29" s="1"/>
  <c r="J24" i="8"/>
  <c r="B24" i="13"/>
  <c r="A24"/>
  <c r="J20" i="8"/>
  <c r="B20" i="13"/>
  <c r="A20" s="1"/>
  <c r="J15" i="8"/>
  <c r="B15" i="13"/>
  <c r="A15"/>
  <c r="J10" i="8"/>
  <c r="B10" i="13"/>
  <c r="A10" s="1"/>
  <c r="B300"/>
  <c r="A300"/>
  <c r="J300" i="8"/>
  <c r="J296"/>
  <c r="B296" i="13"/>
  <c r="A296"/>
  <c r="J209" i="8"/>
  <c r="B209" i="13"/>
  <c r="A209" s="1"/>
  <c r="J204" i="8"/>
  <c r="B204" i="13"/>
  <c r="A204"/>
  <c r="J131" i="8"/>
  <c r="B131" i="13"/>
  <c r="A131" s="1"/>
  <c r="J122" i="8"/>
  <c r="B122" i="13"/>
  <c r="A122"/>
  <c r="J112" i="8"/>
  <c r="B112" i="13"/>
  <c r="A112" s="1"/>
  <c r="J102" i="8"/>
  <c r="B102" i="13"/>
  <c r="A102"/>
  <c r="J93" i="8"/>
  <c r="B93" i="13"/>
  <c r="A93" s="1"/>
  <c r="J287" i="8"/>
  <c r="B287" i="13"/>
  <c r="A287"/>
  <c r="J282" i="8"/>
  <c r="B282" i="13"/>
  <c r="A282" s="1"/>
  <c r="J278" i="8"/>
  <c r="B278" i="13"/>
  <c r="A278"/>
  <c r="J273" i="8"/>
  <c r="B273" i="13"/>
  <c r="A273" s="1"/>
  <c r="J268" i="8"/>
  <c r="B268" i="13"/>
  <c r="A268"/>
  <c r="J263" i="8"/>
  <c r="B263" i="13"/>
  <c r="A263" s="1"/>
  <c r="J258" i="8"/>
  <c r="B258" i="13"/>
  <c r="A258"/>
  <c r="J254" i="8"/>
  <c r="B254" i="13"/>
  <c r="A254" s="1"/>
  <c r="J249" i="8"/>
  <c r="B249" i="13"/>
  <c r="A249"/>
  <c r="J244" i="8"/>
  <c r="B244" i="13"/>
  <c r="A244" s="1"/>
  <c r="J239" i="8"/>
  <c r="B239" i="13"/>
  <c r="A239"/>
  <c r="J234" i="8"/>
  <c r="B234" i="13"/>
  <c r="A234" s="1"/>
  <c r="J230" i="8"/>
  <c r="B230" i="13"/>
  <c r="A230"/>
  <c r="J225" i="8"/>
  <c r="B225" i="13"/>
  <c r="A225" s="1"/>
  <c r="J220" i="8"/>
  <c r="B220" i="13"/>
  <c r="A220"/>
  <c r="J215" i="8"/>
  <c r="B215" i="13"/>
  <c r="A215" s="1"/>
  <c r="J132" i="8"/>
  <c r="B132" i="13"/>
  <c r="A132"/>
  <c r="J123" i="8"/>
  <c r="B123" i="13"/>
  <c r="A123" s="1"/>
  <c r="J113" i="8"/>
  <c r="B113" i="13"/>
  <c r="A113"/>
  <c r="J104" i="8"/>
  <c r="B104" i="13"/>
  <c r="A104" s="1"/>
  <c r="J94" i="8"/>
  <c r="B94" i="13"/>
  <c r="A94"/>
  <c r="J88" i="8"/>
  <c r="B88" i="13"/>
  <c r="A88" s="1"/>
  <c r="J83" i="8"/>
  <c r="B83" i="13"/>
  <c r="A83"/>
  <c r="J78" i="8"/>
  <c r="B78" i="13"/>
  <c r="A78" s="1"/>
  <c r="B74"/>
  <c r="A74" s="1"/>
  <c r="J74" i="8"/>
  <c r="B69" i="13"/>
  <c r="A69"/>
  <c r="J69" i="8"/>
  <c r="B64" i="13"/>
  <c r="A64" s="1"/>
  <c r="J64" i="8"/>
  <c r="B59" i="13"/>
  <c r="A59"/>
  <c r="J59" i="8"/>
  <c r="J201"/>
  <c r="B201" i="13"/>
  <c r="A201"/>
  <c r="J196" i="8"/>
  <c r="B196" i="13"/>
  <c r="A196" s="1"/>
  <c r="J191" i="8"/>
  <c r="B191" i="13"/>
  <c r="A191"/>
  <c r="J186" i="8"/>
  <c r="B186" i="13"/>
  <c r="A186" s="1"/>
  <c r="J182" i="8"/>
  <c r="B182" i="13"/>
  <c r="A182"/>
  <c r="J177" i="8"/>
  <c r="B177" i="13"/>
  <c r="A177" s="1"/>
  <c r="J172" i="8"/>
  <c r="B172" i="13"/>
  <c r="A172"/>
  <c r="J167" i="8"/>
  <c r="B167" i="13"/>
  <c r="A167" s="1"/>
  <c r="J162" i="8"/>
  <c r="B162" i="13"/>
  <c r="A162"/>
  <c r="J158" i="8"/>
  <c r="B158" i="13"/>
  <c r="A158" s="1"/>
  <c r="B153"/>
  <c r="A153" s="1"/>
  <c r="J153" i="8"/>
  <c r="B148" i="13"/>
  <c r="A148"/>
  <c r="J148" i="8"/>
  <c r="B143" i="13"/>
  <c r="A143" s="1"/>
  <c r="J143" i="8"/>
  <c r="B138" i="13"/>
  <c r="A138"/>
  <c r="J138" i="8"/>
  <c r="J57"/>
  <c r="B57" i="13"/>
  <c r="A57"/>
  <c r="J52" i="8"/>
  <c r="B52" i="13"/>
  <c r="A52" s="1"/>
  <c r="J47" i="8"/>
  <c r="B47" i="13"/>
  <c r="A47"/>
  <c r="J42" i="8"/>
  <c r="B42" i="13"/>
  <c r="A42" s="1"/>
  <c r="B38"/>
  <c r="A38" s="1"/>
  <c r="J38" i="8"/>
  <c r="J33"/>
  <c r="B33" i="13"/>
  <c r="A33" s="1"/>
  <c r="J28" i="8"/>
  <c r="B28" i="13"/>
  <c r="A28"/>
  <c r="J23" i="8"/>
  <c r="B23" i="13"/>
  <c r="A23" s="1"/>
  <c r="B18"/>
  <c r="A18" s="1"/>
  <c r="J18" i="8"/>
  <c r="J14"/>
  <c r="B14" i="13"/>
  <c r="A14" s="1"/>
  <c r="J9" i="8"/>
  <c r="B9" i="13"/>
  <c r="B299"/>
  <c r="A299" s="1"/>
  <c r="J299" i="8"/>
  <c r="J294"/>
  <c r="B294" i="13"/>
  <c r="A294" s="1"/>
  <c r="J208" i="8"/>
  <c r="B208" i="13"/>
  <c r="A208"/>
  <c r="J203" i="8"/>
  <c r="B203" i="13"/>
  <c r="A203" s="1"/>
  <c r="J129" i="8"/>
  <c r="B129" i="13"/>
  <c r="A129"/>
  <c r="J119" i="8"/>
  <c r="B119" i="13"/>
  <c r="A119" s="1"/>
  <c r="J110" i="8"/>
  <c r="B110" i="13"/>
  <c r="A110"/>
  <c r="J100" i="8"/>
  <c r="B100" i="13"/>
  <c r="A100" s="1"/>
  <c r="J291" i="8"/>
  <c r="B291" i="13"/>
  <c r="A291"/>
  <c r="J286" i="8"/>
  <c r="B286" i="13"/>
  <c r="A286" s="1"/>
  <c r="J281" i="8"/>
  <c r="B281" i="13"/>
  <c r="A281"/>
  <c r="J276" i="8"/>
  <c r="B276" i="13"/>
  <c r="A276" s="1"/>
  <c r="J272" i="8"/>
  <c r="B272" i="13"/>
  <c r="A272"/>
  <c r="J267" i="8"/>
  <c r="B267" i="13"/>
  <c r="A267" s="1"/>
  <c r="J262" i="8"/>
  <c r="B262" i="13"/>
  <c r="A262"/>
  <c r="J257" i="8"/>
  <c r="B257" i="13"/>
  <c r="A257" s="1"/>
  <c r="B252"/>
  <c r="A252" s="1"/>
  <c r="J252" i="8"/>
  <c r="J248"/>
  <c r="B248" i="13"/>
  <c r="A248" s="1"/>
  <c r="J243" i="8"/>
  <c r="B243" i="13"/>
  <c r="A243"/>
  <c r="J238" i="8"/>
  <c r="B238" i="13"/>
  <c r="A238" s="1"/>
  <c r="J233" i="8"/>
  <c r="B233" i="13"/>
  <c r="A233"/>
  <c r="J228" i="8"/>
  <c r="B228" i="13"/>
  <c r="A228" s="1"/>
  <c r="J224" i="8"/>
  <c r="B224" i="13"/>
  <c r="A224"/>
  <c r="J219" i="8"/>
  <c r="B219" i="13"/>
  <c r="A219" s="1"/>
  <c r="J214" i="8"/>
  <c r="B214" i="13"/>
  <c r="A214"/>
  <c r="J130" i="8"/>
  <c r="B130" i="13"/>
  <c r="A130" s="1"/>
  <c r="J120" i="8"/>
  <c r="B120" i="13"/>
  <c r="A120"/>
  <c r="J111" i="8"/>
  <c r="B111" i="13"/>
  <c r="A111" s="1"/>
  <c r="J101" i="8"/>
  <c r="B101" i="13"/>
  <c r="A101"/>
  <c r="J92" i="8"/>
  <c r="B92" i="13"/>
  <c r="A92" s="1"/>
  <c r="J87" i="8"/>
  <c r="B87" i="13"/>
  <c r="A87"/>
  <c r="J82" i="8"/>
  <c r="B82" i="13"/>
  <c r="A82" s="1"/>
  <c r="B77"/>
  <c r="A77" s="1"/>
  <c r="J77" i="8"/>
  <c r="B72" i="13"/>
  <c r="A72"/>
  <c r="J72" i="8"/>
  <c r="B68" i="13"/>
  <c r="A68" s="1"/>
  <c r="J68" i="8"/>
  <c r="B63" i="13"/>
  <c r="A63"/>
  <c r="J63" i="8"/>
  <c r="B58" i="13"/>
  <c r="A58" s="1"/>
  <c r="J58" i="8"/>
  <c r="J200"/>
  <c r="B200" i="13"/>
  <c r="A200" s="1"/>
  <c r="J195" i="8"/>
  <c r="B195" i="13"/>
  <c r="A195"/>
  <c r="J190" i="8"/>
  <c r="B190" i="13"/>
  <c r="A190" s="1"/>
  <c r="J185" i="8"/>
  <c r="B185" i="13"/>
  <c r="A185"/>
  <c r="J180" i="8"/>
  <c r="B180" i="13"/>
  <c r="A180" s="1"/>
  <c r="J176" i="8"/>
  <c r="B176" i="13"/>
  <c r="A176"/>
  <c r="J171" i="8"/>
  <c r="B171" i="13"/>
  <c r="A171" s="1"/>
  <c r="J166" i="8"/>
  <c r="B166" i="13"/>
  <c r="A166"/>
  <c r="J161" i="8"/>
  <c r="B161" i="13"/>
  <c r="A161" s="1"/>
  <c r="J156" i="8"/>
  <c r="B156" i="13"/>
  <c r="A156"/>
  <c r="B152"/>
  <c r="A152"/>
  <c r="J152" i="8"/>
  <c r="B147" i="13"/>
  <c r="A147" s="1"/>
  <c r="J147" i="8"/>
  <c r="B142" i="13"/>
  <c r="A142"/>
  <c r="J142" i="8"/>
  <c r="B137" i="13"/>
  <c r="A137" s="1"/>
  <c r="J137" i="8"/>
  <c r="J56"/>
  <c r="B56" i="13"/>
  <c r="A56" s="1"/>
  <c r="J51" i="8"/>
  <c r="B51" i="13"/>
  <c r="A51"/>
  <c r="J46" i="8"/>
  <c r="B46" i="13"/>
  <c r="A46" s="1"/>
  <c r="J41" i="8"/>
  <c r="B41" i="13"/>
  <c r="A41"/>
  <c r="J36" i="8"/>
  <c r="B36" i="13"/>
  <c r="A36" s="1"/>
  <c r="J32" i="8"/>
  <c r="B32" i="13"/>
  <c r="A32"/>
  <c r="J27" i="8"/>
  <c r="B27" i="13"/>
  <c r="A27" s="1"/>
  <c r="J22" i="8"/>
  <c r="B22" i="13"/>
  <c r="A22"/>
  <c r="J17" i="8"/>
  <c r="B17" i="13"/>
  <c r="A17" s="1"/>
  <c r="J12" i="8"/>
  <c r="B12" i="13"/>
  <c r="J8" i="8"/>
  <c r="B8" i="13"/>
  <c r="A6" i="18"/>
  <c r="A5"/>
  <c r="A84"/>
  <c r="A68"/>
  <c r="A52"/>
  <c r="A36"/>
  <c r="A20"/>
  <c r="A82"/>
  <c r="A66"/>
  <c r="A50"/>
  <c r="A34"/>
  <c r="A18"/>
  <c r="A160"/>
  <c r="A190"/>
  <c r="A222"/>
  <c r="A250"/>
  <c r="A177"/>
  <c r="A193"/>
  <c r="A209"/>
  <c r="A225"/>
  <c r="A241"/>
  <c r="A150"/>
  <c r="A72"/>
  <c r="A56"/>
  <c r="A40"/>
  <c r="A24"/>
  <c r="A86"/>
  <c r="A70"/>
  <c r="A54"/>
  <c r="A38"/>
  <c r="A22"/>
  <c r="A182"/>
  <c r="A214"/>
  <c r="A246"/>
  <c r="A173"/>
  <c r="A189"/>
  <c r="A205"/>
  <c r="A221"/>
  <c r="A237"/>
  <c r="A154"/>
  <c r="A138"/>
  <c r="A122"/>
  <c r="A118"/>
  <c r="A102"/>
  <c r="A167"/>
  <c r="A151"/>
  <c r="A135"/>
  <c r="A119"/>
  <c r="A103"/>
  <c r="A83"/>
  <c r="A67"/>
  <c r="A51"/>
  <c r="A35"/>
  <c r="A19"/>
  <c r="A142"/>
  <c r="A114"/>
  <c r="A98"/>
  <c r="A171"/>
  <c r="A155"/>
  <c r="A139"/>
  <c r="A123"/>
  <c r="A107"/>
  <c r="A91"/>
  <c r="A79"/>
  <c r="A63"/>
  <c r="A47"/>
  <c r="A31"/>
  <c r="A15"/>
  <c r="A186"/>
  <c r="A218"/>
  <c r="A164"/>
  <c r="A184"/>
  <c r="A200"/>
  <c r="A216"/>
  <c r="A232"/>
  <c r="A248"/>
  <c r="A179"/>
  <c r="A195"/>
  <c r="A211"/>
  <c r="A227"/>
  <c r="A243"/>
  <c r="A148"/>
  <c r="A132"/>
  <c r="A116"/>
  <c r="A100"/>
  <c r="A88"/>
  <c r="A161"/>
  <c r="A145"/>
  <c r="A129"/>
  <c r="A113"/>
  <c r="A97"/>
  <c r="A85"/>
  <c r="A178"/>
  <c r="A210"/>
  <c r="A242"/>
  <c r="A172"/>
  <c r="A188"/>
  <c r="A204"/>
  <c r="A220"/>
  <c r="A236"/>
  <c r="A170"/>
  <c r="A183"/>
  <c r="A199"/>
  <c r="A215"/>
  <c r="A231"/>
  <c r="A247"/>
  <c r="A144"/>
  <c r="A128"/>
  <c r="A112"/>
  <c r="A96"/>
  <c r="A157"/>
  <c r="A141"/>
  <c r="A125"/>
  <c r="A109"/>
  <c r="A93"/>
  <c r="A73"/>
  <c r="A57"/>
  <c r="A41"/>
  <c r="A69"/>
  <c r="A37"/>
  <c r="A45"/>
  <c r="A25"/>
  <c r="A21"/>
  <c r="A7"/>
  <c r="A9"/>
  <c r="F4" i="16"/>
  <c r="F5" s="1"/>
  <c r="D1" i="15"/>
  <c r="C1"/>
  <c r="B1"/>
  <c r="A8" i="13"/>
  <c r="A12"/>
  <c r="A9"/>
  <c r="J4"/>
  <c r="Q3"/>
  <c r="P3"/>
  <c r="O3"/>
  <c r="N3"/>
  <c r="M3"/>
  <c r="Q3" i="12"/>
  <c r="P3"/>
  <c r="O3"/>
  <c r="N3"/>
  <c r="M3"/>
  <c r="B2"/>
  <c r="C3" i="13"/>
  <c r="C4"/>
  <c r="C5"/>
  <c r="C2"/>
  <c r="B3"/>
  <c r="B4"/>
  <c r="B5"/>
  <c r="A5" s="1"/>
  <c r="B6"/>
  <c r="B2"/>
  <c r="C3" i="12"/>
  <c r="C4"/>
  <c r="C5"/>
  <c r="C6"/>
  <c r="C2"/>
  <c r="B3"/>
  <c r="B4"/>
  <c r="B5"/>
  <c r="A5" s="1"/>
  <c r="B6"/>
  <c r="B2" i="17"/>
  <c r="B3"/>
  <c r="B7"/>
  <c r="B11"/>
  <c r="B15"/>
  <c r="B19"/>
  <c r="B23"/>
  <c r="B27"/>
  <c r="B31"/>
  <c r="B35"/>
  <c r="B39"/>
  <c r="B43"/>
  <c r="B47"/>
  <c r="B51"/>
  <c r="B55"/>
  <c r="B59"/>
  <c r="B6"/>
  <c r="B10"/>
  <c r="B14"/>
  <c r="B18"/>
  <c r="B22"/>
  <c r="B26"/>
  <c r="B30"/>
  <c r="B34"/>
  <c r="B38"/>
  <c r="B42"/>
  <c r="B46"/>
  <c r="B50"/>
  <c r="B54"/>
  <c r="B58"/>
  <c r="B63"/>
  <c r="B67"/>
  <c r="B71"/>
  <c r="B75"/>
  <c r="B79"/>
  <c r="B83"/>
  <c r="B87"/>
  <c r="B91"/>
  <c r="B95"/>
  <c r="B99"/>
  <c r="B103"/>
  <c r="B107"/>
  <c r="B111"/>
  <c r="B115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B221"/>
  <c r="B225"/>
  <c r="B229"/>
  <c r="B232"/>
  <c r="B236"/>
  <c r="B240"/>
  <c r="B244"/>
  <c r="B248"/>
  <c r="B231"/>
  <c r="B235"/>
  <c r="B239"/>
  <c r="B243"/>
  <c r="B247"/>
  <c r="B251"/>
  <c r="C6"/>
  <c r="C10"/>
  <c r="C14"/>
  <c r="C18"/>
  <c r="C22"/>
  <c r="C26"/>
  <c r="C30"/>
  <c r="C34"/>
  <c r="C38"/>
  <c r="C42"/>
  <c r="C46"/>
  <c r="C50"/>
  <c r="C54"/>
  <c r="C58"/>
  <c r="C5"/>
  <c r="C9"/>
  <c r="C13"/>
  <c r="C17"/>
  <c r="C21"/>
  <c r="C25"/>
  <c r="C29"/>
  <c r="C33"/>
  <c r="C37"/>
  <c r="C41"/>
  <c r="C45"/>
  <c r="C49"/>
  <c r="C53"/>
  <c r="C57"/>
  <c r="C62"/>
  <c r="C66"/>
  <c r="C70"/>
  <c r="C74"/>
  <c r="C78"/>
  <c r="C82"/>
  <c r="C86"/>
  <c r="C90"/>
  <c r="C94"/>
  <c r="C98"/>
  <c r="C102"/>
  <c r="C106"/>
  <c r="C110"/>
  <c r="C114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8"/>
  <c r="C222"/>
  <c r="C226"/>
  <c r="C231"/>
  <c r="C235"/>
  <c r="C239"/>
  <c r="C243"/>
  <c r="C247"/>
  <c r="C251"/>
  <c r="C232"/>
  <c r="C236"/>
  <c r="C240"/>
  <c r="C244"/>
  <c r="C248"/>
  <c r="A6" i="13"/>
  <c r="A4"/>
  <c r="A3"/>
  <c r="A3" i="12"/>
  <c r="A6"/>
  <c r="A4"/>
  <c r="A2"/>
  <c r="Z7"/>
  <c r="J7" s="1"/>
  <c r="D1" i="11"/>
  <c r="C1"/>
  <c r="B1"/>
  <c r="N3" i="1"/>
  <c r="C6"/>
  <c r="C15" i="11" s="1"/>
  <c r="B6" i="1"/>
  <c r="C5"/>
  <c r="B5"/>
  <c r="C4"/>
  <c r="C8" i="11" s="1"/>
  <c r="B4" i="1"/>
  <c r="C3"/>
  <c r="C21" i="11" s="1"/>
  <c r="B3" i="1"/>
  <c r="O3"/>
  <c r="P3"/>
  <c r="Q3"/>
  <c r="M3"/>
  <c r="A3"/>
  <c r="A4"/>
  <c r="A5"/>
  <c r="A6"/>
  <c r="C2"/>
  <c r="B2"/>
  <c r="C50" i="11"/>
  <c r="C52"/>
  <c r="C68"/>
  <c r="C84"/>
  <c r="C100"/>
  <c r="C116"/>
  <c r="C132"/>
  <c r="C148"/>
  <c r="C164"/>
  <c r="C176"/>
  <c r="C184"/>
  <c r="C192"/>
  <c r="C200"/>
  <c r="C208"/>
  <c r="C216"/>
  <c r="C224"/>
  <c r="C232"/>
  <c r="C240"/>
  <c r="C248"/>
  <c r="C62"/>
  <c r="C78"/>
  <c r="C94"/>
  <c r="C110"/>
  <c r="C126"/>
  <c r="C142"/>
  <c r="C158"/>
  <c r="C177"/>
  <c r="C189"/>
  <c r="C197"/>
  <c r="C205"/>
  <c r="C213"/>
  <c r="C221"/>
  <c r="C229"/>
  <c r="C237"/>
  <c r="C245"/>
  <c r="C167"/>
  <c r="C159"/>
  <c r="C151"/>
  <c r="C143"/>
  <c r="C135"/>
  <c r="C127"/>
  <c r="C119"/>
  <c r="C111"/>
  <c r="C103"/>
  <c r="C95"/>
  <c r="C91"/>
  <c r="C83"/>
  <c r="C75"/>
  <c r="C67"/>
  <c r="C59"/>
  <c r="C51"/>
  <c r="C64"/>
  <c r="C80"/>
  <c r="C96"/>
  <c r="C112"/>
  <c r="C128"/>
  <c r="C144"/>
  <c r="C60"/>
  <c r="C76"/>
  <c r="C92"/>
  <c r="C108"/>
  <c r="C124"/>
  <c r="C140"/>
  <c r="C156"/>
  <c r="C172"/>
  <c r="C180"/>
  <c r="C188"/>
  <c r="C196"/>
  <c r="C204"/>
  <c r="C212"/>
  <c r="C220"/>
  <c r="C228"/>
  <c r="C236"/>
  <c r="C244"/>
  <c r="C54"/>
  <c r="C70"/>
  <c r="C86"/>
  <c r="C102"/>
  <c r="C118"/>
  <c r="C134"/>
  <c r="C150"/>
  <c r="C166"/>
  <c r="C173"/>
  <c r="C181"/>
  <c r="C185"/>
  <c r="C193"/>
  <c r="C201"/>
  <c r="C209"/>
  <c r="C217"/>
  <c r="C225"/>
  <c r="C233"/>
  <c r="C241"/>
  <c r="C249"/>
  <c r="C171"/>
  <c r="C163"/>
  <c r="C155"/>
  <c r="C147"/>
  <c r="C139"/>
  <c r="C131"/>
  <c r="C123"/>
  <c r="C115"/>
  <c r="C107"/>
  <c r="C99"/>
  <c r="C87"/>
  <c r="C79"/>
  <c r="C71"/>
  <c r="C63"/>
  <c r="C55"/>
  <c r="C56"/>
  <c r="C72"/>
  <c r="C88"/>
  <c r="C104"/>
  <c r="C120"/>
  <c r="C136"/>
  <c r="C152"/>
  <c r="C168"/>
  <c r="C178"/>
  <c r="C186"/>
  <c r="C194"/>
  <c r="C202"/>
  <c r="C210"/>
  <c r="C160"/>
  <c r="C182"/>
  <c r="C198"/>
  <c r="C214"/>
  <c r="C222"/>
  <c r="C230"/>
  <c r="C238"/>
  <c r="C246"/>
  <c r="C58"/>
  <c r="C74"/>
  <c r="C90"/>
  <c r="C106"/>
  <c r="C122"/>
  <c r="C138"/>
  <c r="C154"/>
  <c r="C170"/>
  <c r="C175"/>
  <c r="C187"/>
  <c r="C195"/>
  <c r="C203"/>
  <c r="C211"/>
  <c r="C219"/>
  <c r="C227"/>
  <c r="C235"/>
  <c r="C243"/>
  <c r="C251"/>
  <c r="C169"/>
  <c r="C161"/>
  <c r="C153"/>
  <c r="C145"/>
  <c r="C137"/>
  <c r="C129"/>
  <c r="C121"/>
  <c r="C113"/>
  <c r="C105"/>
  <c r="C97"/>
  <c r="C93"/>
  <c r="C85"/>
  <c r="C77"/>
  <c r="C69"/>
  <c r="C61"/>
  <c r="C174"/>
  <c r="C190"/>
  <c r="C206"/>
  <c r="C218"/>
  <c r="C226"/>
  <c r="C234"/>
  <c r="C242"/>
  <c r="C250"/>
  <c r="C66"/>
  <c r="C82"/>
  <c r="C98"/>
  <c r="C114"/>
  <c r="C130"/>
  <c r="C146"/>
  <c r="C162"/>
  <c r="C179"/>
  <c r="C183"/>
  <c r="C191"/>
  <c r="C199"/>
  <c r="C207"/>
  <c r="C215"/>
  <c r="C223"/>
  <c r="C231"/>
  <c r="C239"/>
  <c r="C247"/>
  <c r="C165"/>
  <c r="C157"/>
  <c r="C149"/>
  <c r="C141"/>
  <c r="C133"/>
  <c r="C125"/>
  <c r="C117"/>
  <c r="C109"/>
  <c r="C101"/>
  <c r="C89"/>
  <c r="C81"/>
  <c r="C73"/>
  <c r="C65"/>
  <c r="C57"/>
  <c r="C53"/>
  <c r="C49"/>
  <c r="C3"/>
  <c r="C19"/>
  <c r="C6"/>
  <c r="C5"/>
  <c r="C42"/>
  <c r="C40"/>
  <c r="C13"/>
  <c r="C29"/>
  <c r="C35"/>
  <c r="C47"/>
  <c r="C4"/>
  <c r="C12"/>
  <c r="C46"/>
  <c r="C39"/>
  <c r="C38"/>
  <c r="C31"/>
  <c r="C48"/>
  <c r="C25"/>
  <c r="C20"/>
  <c r="C26"/>
  <c r="C30"/>
  <c r="C43"/>
  <c r="C2"/>
  <c r="C32"/>
  <c r="C16"/>
  <c r="C37"/>
  <c r="C24"/>
  <c r="C22"/>
  <c r="C45"/>
  <c r="C33"/>
  <c r="C36"/>
  <c r="C11"/>
  <c r="C41"/>
  <c r="C14"/>
  <c r="C27"/>
  <c r="C9"/>
  <c r="C44"/>
  <c r="C10"/>
  <c r="C28"/>
  <c r="C18"/>
  <c r="C17"/>
  <c r="C23"/>
  <c r="B50"/>
  <c r="B60"/>
  <c r="B76"/>
  <c r="B92"/>
  <c r="B108"/>
  <c r="B124"/>
  <c r="B140"/>
  <c r="B156"/>
  <c r="B172"/>
  <c r="B180"/>
  <c r="B188"/>
  <c r="B196"/>
  <c r="B204"/>
  <c r="B212"/>
  <c r="B220"/>
  <c r="B228"/>
  <c r="B236"/>
  <c r="B244"/>
  <c r="B54"/>
  <c r="B70"/>
  <c r="B86"/>
  <c r="B102"/>
  <c r="B118"/>
  <c r="B134"/>
  <c r="B150"/>
  <c r="B166"/>
  <c r="B173"/>
  <c r="B181"/>
  <c r="B185"/>
  <c r="B193"/>
  <c r="B201"/>
  <c r="B209"/>
  <c r="B217"/>
  <c r="B225"/>
  <c r="B233"/>
  <c r="B241"/>
  <c r="B249"/>
  <c r="B171"/>
  <c r="B163"/>
  <c r="B155"/>
  <c r="B147"/>
  <c r="B139"/>
  <c r="B131"/>
  <c r="B123"/>
  <c r="B115"/>
  <c r="B107"/>
  <c r="B99"/>
  <c r="B87"/>
  <c r="B79"/>
  <c r="B71"/>
  <c r="B63"/>
  <c r="B55"/>
  <c r="B56"/>
  <c r="B72"/>
  <c r="B88"/>
  <c r="B104"/>
  <c r="B120"/>
  <c r="B136"/>
  <c r="B52"/>
  <c r="B68"/>
  <c r="B84"/>
  <c r="B100"/>
  <c r="B116"/>
  <c r="B132"/>
  <c r="B148"/>
  <c r="B164"/>
  <c r="B176"/>
  <c r="B184"/>
  <c r="B192"/>
  <c r="B200"/>
  <c r="B208"/>
  <c r="B216"/>
  <c r="B224"/>
  <c r="B232"/>
  <c r="B240"/>
  <c r="B248"/>
  <c r="B62"/>
  <c r="B78"/>
  <c r="B94"/>
  <c r="B110"/>
  <c r="B126"/>
  <c r="B142"/>
  <c r="B158"/>
  <c r="B177"/>
  <c r="B189"/>
  <c r="B197"/>
  <c r="B205"/>
  <c r="B213"/>
  <c r="B221"/>
  <c r="B229"/>
  <c r="B237"/>
  <c r="B245"/>
  <c r="B167"/>
  <c r="B159"/>
  <c r="B151"/>
  <c r="B143"/>
  <c r="B135"/>
  <c r="B127"/>
  <c r="B119"/>
  <c r="B111"/>
  <c r="B103"/>
  <c r="B95"/>
  <c r="B91"/>
  <c r="B83"/>
  <c r="B75"/>
  <c r="B67"/>
  <c r="B59"/>
  <c r="B51"/>
  <c r="B64"/>
  <c r="B80"/>
  <c r="B96"/>
  <c r="B112"/>
  <c r="B128"/>
  <c r="B144"/>
  <c r="B160"/>
  <c r="B174"/>
  <c r="B182"/>
  <c r="B190"/>
  <c r="B198"/>
  <c r="B206"/>
  <c r="B214"/>
  <c r="B152"/>
  <c r="B178"/>
  <c r="B194"/>
  <c r="B210"/>
  <c r="B218"/>
  <c r="B226"/>
  <c r="B234"/>
  <c r="B242"/>
  <c r="B250"/>
  <c r="B66"/>
  <c r="B82"/>
  <c r="B98"/>
  <c r="B114"/>
  <c r="B130"/>
  <c r="B146"/>
  <c r="B162"/>
  <c r="B179"/>
  <c r="B183"/>
  <c r="B191"/>
  <c r="B199"/>
  <c r="B207"/>
  <c r="B215"/>
  <c r="B223"/>
  <c r="B231"/>
  <c r="B239"/>
  <c r="B247"/>
  <c r="B165"/>
  <c r="B157"/>
  <c r="B149"/>
  <c r="B141"/>
  <c r="B133"/>
  <c r="B125"/>
  <c r="B117"/>
  <c r="B109"/>
  <c r="B101"/>
  <c r="B89"/>
  <c r="B81"/>
  <c r="B73"/>
  <c r="B65"/>
  <c r="B168"/>
  <c r="B186"/>
  <c r="B202"/>
  <c r="B222"/>
  <c r="B230"/>
  <c r="B238"/>
  <c r="B246"/>
  <c r="B58"/>
  <c r="B74"/>
  <c r="B90"/>
  <c r="B106"/>
  <c r="B122"/>
  <c r="B138"/>
  <c r="B154"/>
  <c r="B170"/>
  <c r="B175"/>
  <c r="B187"/>
  <c r="B195"/>
  <c r="B203"/>
  <c r="B211"/>
  <c r="B219"/>
  <c r="B227"/>
  <c r="B235"/>
  <c r="B243"/>
  <c r="B251"/>
  <c r="B169"/>
  <c r="B161"/>
  <c r="B153"/>
  <c r="B145"/>
  <c r="B137"/>
  <c r="B129"/>
  <c r="B121"/>
  <c r="B113"/>
  <c r="B105"/>
  <c r="B97"/>
  <c r="B93"/>
  <c r="B85"/>
  <c r="B77"/>
  <c r="B69"/>
  <c r="B61"/>
  <c r="B53"/>
  <c r="B57"/>
  <c r="B3"/>
  <c r="B19"/>
  <c r="B6"/>
  <c r="B5"/>
  <c r="B7"/>
  <c r="B8"/>
  <c r="B42"/>
  <c r="B40"/>
  <c r="B13"/>
  <c r="B29"/>
  <c r="B35"/>
  <c r="B47"/>
  <c r="B4"/>
  <c r="B12"/>
  <c r="B46"/>
  <c r="B39"/>
  <c r="B38"/>
  <c r="B31"/>
  <c r="B48"/>
  <c r="B26"/>
  <c r="B30"/>
  <c r="B18"/>
  <c r="B17"/>
  <c r="B23"/>
  <c r="B43"/>
  <c r="B2"/>
  <c r="B32"/>
  <c r="B16"/>
  <c r="B37"/>
  <c r="B24"/>
  <c r="B22"/>
  <c r="B45"/>
  <c r="B33"/>
  <c r="B36"/>
  <c r="B11"/>
  <c r="B41"/>
  <c r="B14"/>
  <c r="B27"/>
  <c r="B9"/>
  <c r="B44"/>
  <c r="B10"/>
  <c r="B28"/>
  <c r="B49"/>
  <c r="B34"/>
  <c r="B25"/>
  <c r="B21"/>
  <c r="B20"/>
  <c r="B15"/>
  <c r="C7"/>
  <c r="C34"/>
  <c r="D220" i="15"/>
  <c r="D228"/>
  <c r="D248"/>
  <c r="D232"/>
  <c r="D216"/>
  <c r="D250"/>
  <c r="D242"/>
  <c r="D234"/>
  <c r="D226"/>
  <c r="D218"/>
  <c r="D251"/>
  <c r="D247"/>
  <c r="D243"/>
  <c r="D239"/>
  <c r="D235"/>
  <c r="D231"/>
  <c r="D227"/>
  <c r="D223"/>
  <c r="D219"/>
  <c r="D215"/>
  <c r="D211"/>
  <c r="D207"/>
  <c r="D203"/>
  <c r="D199"/>
  <c r="D195"/>
  <c r="D191"/>
  <c r="D187"/>
  <c r="D183"/>
  <c r="D179"/>
  <c r="D175"/>
  <c r="D171"/>
  <c r="D167"/>
  <c r="D163"/>
  <c r="D159"/>
  <c r="D155"/>
  <c r="D151"/>
  <c r="D147"/>
  <c r="D143"/>
  <c r="D139"/>
  <c r="D135"/>
  <c r="D131"/>
  <c r="D127"/>
  <c r="D123"/>
  <c r="D119"/>
  <c r="D115"/>
  <c r="D111"/>
  <c r="D107"/>
  <c r="D103"/>
  <c r="D99"/>
  <c r="D95"/>
  <c r="D91"/>
  <c r="D87"/>
  <c r="D83"/>
  <c r="D79"/>
  <c r="D75"/>
  <c r="D71"/>
  <c r="D67"/>
  <c r="D63"/>
  <c r="D59"/>
  <c r="D55"/>
  <c r="D51"/>
  <c r="D47"/>
  <c r="D43"/>
  <c r="D39"/>
  <c r="D35"/>
  <c r="D31"/>
  <c r="D27"/>
  <c r="D23"/>
  <c r="D19"/>
  <c r="D15"/>
  <c r="D11"/>
  <c r="D7"/>
  <c r="D3"/>
  <c r="D214"/>
  <c r="D244"/>
  <c r="D236"/>
  <c r="D240"/>
  <c r="D224"/>
  <c r="D246"/>
  <c r="D238"/>
  <c r="D230"/>
  <c r="D222"/>
  <c r="D249"/>
  <c r="D245"/>
  <c r="D241"/>
  <c r="D237"/>
  <c r="D233"/>
  <c r="D229"/>
  <c r="D225"/>
  <c r="D221"/>
  <c r="D217"/>
  <c r="D213"/>
  <c r="D209"/>
  <c r="D205"/>
  <c r="D201"/>
  <c r="D197"/>
  <c r="D193"/>
  <c r="D189"/>
  <c r="D185"/>
  <c r="D181"/>
  <c r="D177"/>
  <c r="D173"/>
  <c r="D169"/>
  <c r="D165"/>
  <c r="D161"/>
  <c r="D157"/>
  <c r="D153"/>
  <c r="D149"/>
  <c r="D145"/>
  <c r="D141"/>
  <c r="D137"/>
  <c r="D133"/>
  <c r="D129"/>
  <c r="D125"/>
  <c r="D121"/>
  <c r="D117"/>
  <c r="D113"/>
  <c r="D109"/>
  <c r="D105"/>
  <c r="D101"/>
  <c r="D97"/>
  <c r="D93"/>
  <c r="D89"/>
  <c r="D85"/>
  <c r="D81"/>
  <c r="E81" s="1"/>
  <c r="B81" s="1"/>
  <c r="D77"/>
  <c r="D73"/>
  <c r="E73" s="1"/>
  <c r="D69"/>
  <c r="D65"/>
  <c r="E65" s="1"/>
  <c r="B65" s="1"/>
  <c r="D61"/>
  <c r="D57"/>
  <c r="D53"/>
  <c r="D49"/>
  <c r="E49" s="1"/>
  <c r="B49" s="1"/>
  <c r="D45"/>
  <c r="D41"/>
  <c r="E41" s="1"/>
  <c r="D37"/>
  <c r="D33"/>
  <c r="E33" s="1"/>
  <c r="D29"/>
  <c r="D25"/>
  <c r="D21"/>
  <c r="D17"/>
  <c r="E17" s="1"/>
  <c r="C17" s="1"/>
  <c r="D13"/>
  <c r="D9"/>
  <c r="E9" s="1"/>
  <c r="D5"/>
  <c r="D212"/>
  <c r="E212" s="1"/>
  <c r="D208"/>
  <c r="D204"/>
  <c r="D200"/>
  <c r="D196"/>
  <c r="E196" s="1"/>
  <c r="D192"/>
  <c r="D206"/>
  <c r="E206" s="1"/>
  <c r="D198"/>
  <c r="D190"/>
  <c r="E190" s="1"/>
  <c r="D186"/>
  <c r="D182"/>
  <c r="D178"/>
  <c r="D174"/>
  <c r="E174" s="1"/>
  <c r="D170"/>
  <c r="D166"/>
  <c r="E166" s="1"/>
  <c r="D162"/>
  <c r="D158"/>
  <c r="E158" s="1"/>
  <c r="D154"/>
  <c r="D150"/>
  <c r="D146"/>
  <c r="D142"/>
  <c r="E142" s="1"/>
  <c r="A142" s="1"/>
  <c r="D138"/>
  <c r="D134"/>
  <c r="E134" s="1"/>
  <c r="D130"/>
  <c r="D126"/>
  <c r="E126" s="1"/>
  <c r="D122"/>
  <c r="D118"/>
  <c r="D114"/>
  <c r="D110"/>
  <c r="E110" s="1"/>
  <c r="A110" s="1"/>
  <c r="D106"/>
  <c r="D102"/>
  <c r="E102" s="1"/>
  <c r="D98"/>
  <c r="D94"/>
  <c r="E94" s="1"/>
  <c r="D90"/>
  <c r="D86"/>
  <c r="D82"/>
  <c r="D78"/>
  <c r="E78" s="1"/>
  <c r="B78" s="1"/>
  <c r="D74"/>
  <c r="D70"/>
  <c r="E70" s="1"/>
  <c r="D66"/>
  <c r="D62"/>
  <c r="E62" s="1"/>
  <c r="D58"/>
  <c r="D54"/>
  <c r="D50"/>
  <c r="D46"/>
  <c r="E46" s="1"/>
  <c r="B46" s="1"/>
  <c r="D38"/>
  <c r="D34"/>
  <c r="E34" s="1"/>
  <c r="D26"/>
  <c r="D18"/>
  <c r="E18" s="1"/>
  <c r="B18" s="1"/>
  <c r="D10"/>
  <c r="D210"/>
  <c r="D202"/>
  <c r="D194"/>
  <c r="E194" s="1"/>
  <c r="B194" s="1"/>
  <c r="D188"/>
  <c r="D184"/>
  <c r="E184" s="1"/>
  <c r="D180"/>
  <c r="D176"/>
  <c r="E176" s="1"/>
  <c r="A176" s="1"/>
  <c r="D172"/>
  <c r="D168"/>
  <c r="D164"/>
  <c r="D160"/>
  <c r="E160" s="1"/>
  <c r="A160" s="1"/>
  <c r="D156"/>
  <c r="D152"/>
  <c r="E152" s="1"/>
  <c r="D148"/>
  <c r="D144"/>
  <c r="E144" s="1"/>
  <c r="A144" s="1"/>
  <c r="D140"/>
  <c r="D136"/>
  <c r="D132"/>
  <c r="D128"/>
  <c r="E128" s="1"/>
  <c r="A128" s="1"/>
  <c r="D124"/>
  <c r="D120"/>
  <c r="E120" s="1"/>
  <c r="D116"/>
  <c r="D112"/>
  <c r="E112" s="1"/>
  <c r="A112" s="1"/>
  <c r="D108"/>
  <c r="D104"/>
  <c r="D100"/>
  <c r="D96"/>
  <c r="E96" s="1"/>
  <c r="D92"/>
  <c r="D88"/>
  <c r="E88" s="1"/>
  <c r="D84"/>
  <c r="D80"/>
  <c r="E80" s="1"/>
  <c r="D76"/>
  <c r="D72"/>
  <c r="E72" s="1"/>
  <c r="D68"/>
  <c r="D64"/>
  <c r="E64" s="1"/>
  <c r="A64" s="1"/>
  <c r="D60"/>
  <c r="D56"/>
  <c r="E56" s="1"/>
  <c r="D52"/>
  <c r="D48"/>
  <c r="E48" s="1"/>
  <c r="D44"/>
  <c r="D40"/>
  <c r="D36"/>
  <c r="D32"/>
  <c r="E32" s="1"/>
  <c r="D28"/>
  <c r="D24"/>
  <c r="E24" s="1"/>
  <c r="B24" s="1"/>
  <c r="D20"/>
  <c r="D16"/>
  <c r="E16" s="1"/>
  <c r="A16" s="1"/>
  <c r="D12"/>
  <c r="D8"/>
  <c r="E8" s="1"/>
  <c r="D4"/>
  <c r="D42"/>
  <c r="E42" s="1"/>
  <c r="D30"/>
  <c r="D22"/>
  <c r="E22" s="1"/>
  <c r="D14"/>
  <c r="D6"/>
  <c r="E6" s="1"/>
  <c r="A2" i="1"/>
  <c r="A52" i="11"/>
  <c r="A68"/>
  <c r="A84"/>
  <c r="A100"/>
  <c r="A116"/>
  <c r="A132"/>
  <c r="A148"/>
  <c r="A164"/>
  <c r="A176"/>
  <c r="A184"/>
  <c r="A192"/>
  <c r="A200"/>
  <c r="A208"/>
  <c r="A216"/>
  <c r="A224"/>
  <c r="A232"/>
  <c r="A240"/>
  <c r="A248"/>
  <c r="A62"/>
  <c r="A78"/>
  <c r="A94"/>
  <c r="A110"/>
  <c r="A126"/>
  <c r="A142"/>
  <c r="A158"/>
  <c r="A173"/>
  <c r="A181"/>
  <c r="A189"/>
  <c r="A197"/>
  <c r="A205"/>
  <c r="A213"/>
  <c r="A221"/>
  <c r="A229"/>
  <c r="A237"/>
  <c r="A245"/>
  <c r="A171"/>
  <c r="A163"/>
  <c r="A155"/>
  <c r="A147"/>
  <c r="A139"/>
  <c r="A131"/>
  <c r="A123"/>
  <c r="A115"/>
  <c r="A107"/>
  <c r="A99"/>
  <c r="A91"/>
  <c r="A83"/>
  <c r="A75"/>
  <c r="A67"/>
  <c r="A59"/>
  <c r="A51"/>
  <c r="A64"/>
  <c r="A80"/>
  <c r="A96"/>
  <c r="A112"/>
  <c r="A128"/>
  <c r="A144"/>
  <c r="A60"/>
  <c r="A76"/>
  <c r="A92"/>
  <c r="A108"/>
  <c r="A124"/>
  <c r="A140"/>
  <c r="A156"/>
  <c r="A172"/>
  <c r="A180"/>
  <c r="A188"/>
  <c r="A196"/>
  <c r="A204"/>
  <c r="A212"/>
  <c r="A220"/>
  <c r="A228"/>
  <c r="A236"/>
  <c r="A244"/>
  <c r="A54"/>
  <c r="A70"/>
  <c r="A86"/>
  <c r="A102"/>
  <c r="A118"/>
  <c r="A134"/>
  <c r="A150"/>
  <c r="A166"/>
  <c r="A177"/>
  <c r="A185"/>
  <c r="A193"/>
  <c r="A201"/>
  <c r="A209"/>
  <c r="A217"/>
  <c r="A225"/>
  <c r="A233"/>
  <c r="A241"/>
  <c r="A249"/>
  <c r="A167"/>
  <c r="A159"/>
  <c r="A151"/>
  <c r="A143"/>
  <c r="A135"/>
  <c r="A127"/>
  <c r="A119"/>
  <c r="A111"/>
  <c r="A103"/>
  <c r="A95"/>
  <c r="A87"/>
  <c r="A79"/>
  <c r="A71"/>
  <c r="A63"/>
  <c r="A55"/>
  <c r="A56"/>
  <c r="A72"/>
  <c r="A88"/>
  <c r="A104"/>
  <c r="A120"/>
  <c r="A136"/>
  <c r="A152"/>
  <c r="A168"/>
  <c r="A178"/>
  <c r="A186"/>
  <c r="A194"/>
  <c r="A202"/>
  <c r="A210"/>
  <c r="A174"/>
  <c r="A190"/>
  <c r="A206"/>
  <c r="A222"/>
  <c r="A230"/>
  <c r="A238"/>
  <c r="A246"/>
  <c r="A58"/>
  <c r="A74"/>
  <c r="A90"/>
  <c r="A106"/>
  <c r="A122"/>
  <c r="A138"/>
  <c r="A154"/>
  <c r="A170"/>
  <c r="A179"/>
  <c r="A187"/>
  <c r="A195"/>
  <c r="A203"/>
  <c r="A211"/>
  <c r="A219"/>
  <c r="A227"/>
  <c r="A235"/>
  <c r="A243"/>
  <c r="A251"/>
  <c r="A165"/>
  <c r="A157"/>
  <c r="A149"/>
  <c r="A141"/>
  <c r="A133"/>
  <c r="A125"/>
  <c r="A117"/>
  <c r="A109"/>
  <c r="A101"/>
  <c r="A93"/>
  <c r="A85"/>
  <c r="A77"/>
  <c r="A69"/>
  <c r="A61"/>
  <c r="A53"/>
  <c r="A160"/>
  <c r="A182"/>
  <c r="A198"/>
  <c r="A214"/>
  <c r="A218"/>
  <c r="A226"/>
  <c r="A234"/>
  <c r="A242"/>
  <c r="A250"/>
  <c r="A66"/>
  <c r="A82"/>
  <c r="A98"/>
  <c r="A114"/>
  <c r="A130"/>
  <c r="A146"/>
  <c r="A162"/>
  <c r="A175"/>
  <c r="A183"/>
  <c r="A191"/>
  <c r="A199"/>
  <c r="A207"/>
  <c r="A215"/>
  <c r="A223"/>
  <c r="A231"/>
  <c r="A239"/>
  <c r="A247"/>
  <c r="A169"/>
  <c r="A161"/>
  <c r="A153"/>
  <c r="A145"/>
  <c r="A137"/>
  <c r="A129"/>
  <c r="A121"/>
  <c r="A113"/>
  <c r="A105"/>
  <c r="A97"/>
  <c r="A89"/>
  <c r="A81"/>
  <c r="A73"/>
  <c r="A65"/>
  <c r="A57"/>
  <c r="A28"/>
  <c r="A31"/>
  <c r="A9"/>
  <c r="A14"/>
  <c r="A41"/>
  <c r="A25"/>
  <c r="A33"/>
  <c r="A22"/>
  <c r="A7"/>
  <c r="A6"/>
  <c r="A26"/>
  <c r="A48"/>
  <c r="A20"/>
  <c r="A39"/>
  <c r="A4"/>
  <c r="A47"/>
  <c r="A29"/>
  <c r="A40"/>
  <c r="A8"/>
  <c r="A2"/>
  <c r="A49"/>
  <c r="A24"/>
  <c r="A17"/>
  <c r="A16"/>
  <c r="A10"/>
  <c r="A44"/>
  <c r="A27"/>
  <c r="A12"/>
  <c r="A18"/>
  <c r="A36"/>
  <c r="A45"/>
  <c r="A37"/>
  <c r="A5"/>
  <c r="A3"/>
  <c r="A30"/>
  <c r="A23"/>
  <c r="A38"/>
  <c r="A46"/>
  <c r="A11"/>
  <c r="A35"/>
  <c r="A13"/>
  <c r="A42"/>
  <c r="A32"/>
  <c r="A43"/>
  <c r="A34"/>
  <c r="A19"/>
  <c r="A21"/>
  <c r="A15"/>
  <c r="E186" i="15"/>
  <c r="E198"/>
  <c r="E192"/>
  <c r="E200"/>
  <c r="E208"/>
  <c r="E5"/>
  <c r="E13"/>
  <c r="E21"/>
  <c r="E29"/>
  <c r="E37"/>
  <c r="E45"/>
  <c r="E53"/>
  <c r="E61"/>
  <c r="E69"/>
  <c r="E77"/>
  <c r="E85"/>
  <c r="C85" s="1"/>
  <c r="E93"/>
  <c r="E101"/>
  <c r="C101" s="1"/>
  <c r="E109"/>
  <c r="E117"/>
  <c r="B117" s="1"/>
  <c r="E125"/>
  <c r="E133"/>
  <c r="A133" s="1"/>
  <c r="E141"/>
  <c r="E149"/>
  <c r="B149" s="1"/>
  <c r="E157"/>
  <c r="E165"/>
  <c r="A165" s="1"/>
  <c r="E173"/>
  <c r="E181"/>
  <c r="A181" s="1"/>
  <c r="E189"/>
  <c r="E197"/>
  <c r="A197" s="1"/>
  <c r="E205"/>
  <c r="E213"/>
  <c r="B213" s="1"/>
  <c r="E221"/>
  <c r="E229"/>
  <c r="A229" s="1"/>
  <c r="E237"/>
  <c r="E245"/>
  <c r="B245" s="1"/>
  <c r="E222"/>
  <c r="E238"/>
  <c r="A238" s="1"/>
  <c r="E240"/>
  <c r="E244"/>
  <c r="E3"/>
  <c r="E11"/>
  <c r="B11" s="1"/>
  <c r="E19"/>
  <c r="E27"/>
  <c r="E35"/>
  <c r="E43"/>
  <c r="E51"/>
  <c r="E59"/>
  <c r="E67"/>
  <c r="E75"/>
  <c r="E83"/>
  <c r="E91"/>
  <c r="E99"/>
  <c r="E107"/>
  <c r="E115"/>
  <c r="E123"/>
  <c r="E131"/>
  <c r="E139"/>
  <c r="E147"/>
  <c r="E155"/>
  <c r="E163"/>
  <c r="E171"/>
  <c r="E179"/>
  <c r="E187"/>
  <c r="E195"/>
  <c r="E203"/>
  <c r="E211"/>
  <c r="E219"/>
  <c r="E227"/>
  <c r="E235"/>
  <c r="E243"/>
  <c r="E251"/>
  <c r="E226"/>
  <c r="E242"/>
  <c r="E216"/>
  <c r="E248"/>
  <c r="E220"/>
  <c r="E14"/>
  <c r="E30"/>
  <c r="E4"/>
  <c r="E12"/>
  <c r="E20"/>
  <c r="E28"/>
  <c r="E36"/>
  <c r="A36" s="1"/>
  <c r="E44"/>
  <c r="E52"/>
  <c r="E60"/>
  <c r="E68"/>
  <c r="E76"/>
  <c r="E84"/>
  <c r="E92"/>
  <c r="E100"/>
  <c r="E108"/>
  <c r="E116"/>
  <c r="E124"/>
  <c r="E132"/>
  <c r="E140"/>
  <c r="E148"/>
  <c r="E156"/>
  <c r="E164"/>
  <c r="E172"/>
  <c r="E180"/>
  <c r="E188"/>
  <c r="E202"/>
  <c r="E10"/>
  <c r="E26"/>
  <c r="C26" s="1"/>
  <c r="E38"/>
  <c r="E50"/>
  <c r="E58"/>
  <c r="E66"/>
  <c r="E74"/>
  <c r="E82"/>
  <c r="E90"/>
  <c r="E98"/>
  <c r="E106"/>
  <c r="E114"/>
  <c r="E122"/>
  <c r="E130"/>
  <c r="E138"/>
  <c r="E146"/>
  <c r="E154"/>
  <c r="E162"/>
  <c r="E170"/>
  <c r="E178"/>
  <c r="E40"/>
  <c r="E104"/>
  <c r="E136"/>
  <c r="E168"/>
  <c r="E210"/>
  <c r="E54"/>
  <c r="E86"/>
  <c r="E118"/>
  <c r="E150"/>
  <c r="E182"/>
  <c r="E204"/>
  <c r="E25"/>
  <c r="E57"/>
  <c r="E89"/>
  <c r="E97"/>
  <c r="E105"/>
  <c r="E113"/>
  <c r="E121"/>
  <c r="E129"/>
  <c r="E137"/>
  <c r="E145"/>
  <c r="E153"/>
  <c r="E161"/>
  <c r="E169"/>
  <c r="E177"/>
  <c r="E185"/>
  <c r="E193"/>
  <c r="E201"/>
  <c r="C201" s="1"/>
  <c r="E209"/>
  <c r="E217"/>
  <c r="E225"/>
  <c r="E233"/>
  <c r="E241"/>
  <c r="E249"/>
  <c r="E230"/>
  <c r="E246"/>
  <c r="E224"/>
  <c r="E236"/>
  <c r="C236" s="1"/>
  <c r="E214"/>
  <c r="E7"/>
  <c r="E15"/>
  <c r="E23"/>
  <c r="E31"/>
  <c r="E39"/>
  <c r="E47"/>
  <c r="E55"/>
  <c r="E63"/>
  <c r="E71"/>
  <c r="E79"/>
  <c r="E87"/>
  <c r="C87" s="1"/>
  <c r="E95"/>
  <c r="E103"/>
  <c r="E111"/>
  <c r="E119"/>
  <c r="E127"/>
  <c r="E135"/>
  <c r="E143"/>
  <c r="E151"/>
  <c r="E159"/>
  <c r="E167"/>
  <c r="E175"/>
  <c r="E183"/>
  <c r="B183" s="1"/>
  <c r="E191"/>
  <c r="E199"/>
  <c r="E207"/>
  <c r="E215"/>
  <c r="E223"/>
  <c r="E231"/>
  <c r="E239"/>
  <c r="E247"/>
  <c r="E218"/>
  <c r="E234"/>
  <c r="C234" s="1"/>
  <c r="E250"/>
  <c r="E232"/>
  <c r="E228"/>
  <c r="Z4" i="12"/>
  <c r="J3"/>
  <c r="A50" i="11"/>
  <c r="S8" i="1"/>
  <c r="B215" i="15"/>
  <c r="C135"/>
  <c r="B55"/>
  <c r="A214"/>
  <c r="C214"/>
  <c r="B214"/>
  <c r="A224"/>
  <c r="C224"/>
  <c r="B224"/>
  <c r="A230"/>
  <c r="C230"/>
  <c r="B230"/>
  <c r="A241"/>
  <c r="B241"/>
  <c r="C241"/>
  <c r="A225"/>
  <c r="B225"/>
  <c r="C225"/>
  <c r="A209"/>
  <c r="B209"/>
  <c r="C209"/>
  <c r="A193"/>
  <c r="B193"/>
  <c r="C193"/>
  <c r="A177"/>
  <c r="B177"/>
  <c r="C177"/>
  <c r="A161"/>
  <c r="B161"/>
  <c r="C161"/>
  <c r="A145"/>
  <c r="B145"/>
  <c r="C145"/>
  <c r="A129"/>
  <c r="B129"/>
  <c r="C129"/>
  <c r="A113"/>
  <c r="B113"/>
  <c r="C113"/>
  <c r="B97"/>
  <c r="C97"/>
  <c r="A97"/>
  <c r="A81"/>
  <c r="C81"/>
  <c r="B73"/>
  <c r="A65"/>
  <c r="C65"/>
  <c r="A41"/>
  <c r="C25"/>
  <c r="B17"/>
  <c r="A17"/>
  <c r="C18"/>
  <c r="B210"/>
  <c r="C194"/>
  <c r="C176"/>
  <c r="B160"/>
  <c r="C144"/>
  <c r="A136"/>
  <c r="B128"/>
  <c r="C112"/>
  <c r="C96"/>
  <c r="B80"/>
  <c r="C72"/>
  <c r="B40"/>
  <c r="A8"/>
  <c r="A44"/>
  <c r="B44"/>
  <c r="C44"/>
  <c r="B28"/>
  <c r="C28"/>
  <c r="A28"/>
  <c r="B12"/>
  <c r="C12"/>
  <c r="A12"/>
  <c r="B30"/>
  <c r="C30"/>
  <c r="A30"/>
  <c r="A51"/>
  <c r="B51"/>
  <c r="C51"/>
  <c r="B35"/>
  <c r="C35"/>
  <c r="A35"/>
  <c r="B19"/>
  <c r="C19"/>
  <c r="A19"/>
  <c r="B3"/>
  <c r="C3"/>
  <c r="A3"/>
  <c r="A240"/>
  <c r="C240"/>
  <c r="B240"/>
  <c r="C45"/>
  <c r="A45"/>
  <c r="B45"/>
  <c r="B29"/>
  <c r="C29"/>
  <c r="A29"/>
  <c r="C13"/>
  <c r="B13"/>
  <c r="A13"/>
  <c r="A228"/>
  <c r="C228"/>
  <c r="B228"/>
  <c r="A250"/>
  <c r="C250"/>
  <c r="B250"/>
  <c r="A218"/>
  <c r="C218"/>
  <c r="B218"/>
  <c r="B239"/>
  <c r="C239"/>
  <c r="A239"/>
  <c r="B223"/>
  <c r="C223"/>
  <c r="A223"/>
  <c r="B207"/>
  <c r="C207"/>
  <c r="A207"/>
  <c r="B191"/>
  <c r="C191"/>
  <c r="A191"/>
  <c r="B175"/>
  <c r="C175"/>
  <c r="A175"/>
  <c r="B159"/>
  <c r="C159"/>
  <c r="A159"/>
  <c r="B143"/>
  <c r="C143"/>
  <c r="A143"/>
  <c r="B127"/>
  <c r="C127"/>
  <c r="A127"/>
  <c r="B111"/>
  <c r="C111"/>
  <c r="A111"/>
  <c r="A95"/>
  <c r="B95"/>
  <c r="C95"/>
  <c r="C79"/>
  <c r="A79"/>
  <c r="B79"/>
  <c r="C63"/>
  <c r="A63"/>
  <c r="B63"/>
  <c r="B249"/>
  <c r="C47"/>
  <c r="A47"/>
  <c r="B47"/>
  <c r="B31"/>
  <c r="C31"/>
  <c r="A31"/>
  <c r="B15"/>
  <c r="C15"/>
  <c r="A15"/>
  <c r="A49"/>
  <c r="C49"/>
  <c r="C33"/>
  <c r="B9"/>
  <c r="B212"/>
  <c r="C204"/>
  <c r="B196"/>
  <c r="C206"/>
  <c r="A190"/>
  <c r="A174"/>
  <c r="C166"/>
  <c r="A158"/>
  <c r="B150"/>
  <c r="C134"/>
  <c r="A126"/>
  <c r="B118"/>
  <c r="C102"/>
  <c r="A94"/>
  <c r="A86"/>
  <c r="C70"/>
  <c r="B62"/>
  <c r="A54"/>
  <c r="B48"/>
  <c r="C32"/>
  <c r="B6"/>
  <c r="A170"/>
  <c r="B170"/>
  <c r="C170"/>
  <c r="A154"/>
  <c r="B154"/>
  <c r="C154"/>
  <c r="A138"/>
  <c r="B138"/>
  <c r="C138"/>
  <c r="A122"/>
  <c r="B122"/>
  <c r="C122"/>
  <c r="A106"/>
  <c r="B106"/>
  <c r="C106"/>
  <c r="A90"/>
  <c r="B90"/>
  <c r="C90"/>
  <c r="B74"/>
  <c r="A74"/>
  <c r="C74"/>
  <c r="B58"/>
  <c r="A58"/>
  <c r="C58"/>
  <c r="A38"/>
  <c r="B38"/>
  <c r="C38"/>
  <c r="B10"/>
  <c r="C10"/>
  <c r="A10"/>
  <c r="A188"/>
  <c r="B188"/>
  <c r="C188"/>
  <c r="A172"/>
  <c r="B172"/>
  <c r="C172"/>
  <c r="A156"/>
  <c r="B156"/>
  <c r="C156"/>
  <c r="A140"/>
  <c r="B140"/>
  <c r="C140"/>
  <c r="A124"/>
  <c r="B124"/>
  <c r="C124"/>
  <c r="A108"/>
  <c r="B108"/>
  <c r="C108"/>
  <c r="C92"/>
  <c r="A92"/>
  <c r="B92"/>
  <c r="A76"/>
  <c r="B76"/>
  <c r="C76"/>
  <c r="A60"/>
  <c r="B60"/>
  <c r="C60"/>
  <c r="B14"/>
  <c r="A220"/>
  <c r="B220"/>
  <c r="C220"/>
  <c r="A248"/>
  <c r="C216"/>
  <c r="B216"/>
  <c r="A216"/>
  <c r="B242"/>
  <c r="A226"/>
  <c r="B226"/>
  <c r="C226"/>
  <c r="B251"/>
  <c r="A243"/>
  <c r="B243"/>
  <c r="C243"/>
  <c r="B235"/>
  <c r="A227"/>
  <c r="B227"/>
  <c r="C227"/>
  <c r="B219"/>
  <c r="A211"/>
  <c r="B211"/>
  <c r="C211"/>
  <c r="B203"/>
  <c r="A195"/>
  <c r="B195"/>
  <c r="C195"/>
  <c r="B187"/>
  <c r="C179"/>
  <c r="A179"/>
  <c r="B179"/>
  <c r="B171"/>
  <c r="A163"/>
  <c r="C163"/>
  <c r="B163"/>
  <c r="B155"/>
  <c r="A147"/>
  <c r="C147"/>
  <c r="B147"/>
  <c r="B139"/>
  <c r="A131"/>
  <c r="C131"/>
  <c r="B131"/>
  <c r="B123"/>
  <c r="A115"/>
  <c r="C115"/>
  <c r="B115"/>
  <c r="B107"/>
  <c r="B99"/>
  <c r="A99"/>
  <c r="C99"/>
  <c r="C91"/>
  <c r="A83"/>
  <c r="B83"/>
  <c r="C83"/>
  <c r="B75"/>
  <c r="A67"/>
  <c r="B67"/>
  <c r="C67"/>
  <c r="B59"/>
  <c r="B2"/>
  <c r="C2"/>
  <c r="A2"/>
  <c r="C222"/>
  <c r="A222"/>
  <c r="B222"/>
  <c r="B237"/>
  <c r="C237"/>
  <c r="A237"/>
  <c r="B221"/>
  <c r="C221"/>
  <c r="A221"/>
  <c r="B205"/>
  <c r="C205"/>
  <c r="A205"/>
  <c r="B189"/>
  <c r="C189"/>
  <c r="A189"/>
  <c r="B173"/>
  <c r="C173"/>
  <c r="A173"/>
  <c r="B157"/>
  <c r="C157"/>
  <c r="A157"/>
  <c r="B141"/>
  <c r="C141"/>
  <c r="A141"/>
  <c r="B125"/>
  <c r="C125"/>
  <c r="A125"/>
  <c r="A109"/>
  <c r="B109"/>
  <c r="C109"/>
  <c r="A93"/>
  <c r="B93"/>
  <c r="C93"/>
  <c r="C77"/>
  <c r="A77"/>
  <c r="B77"/>
  <c r="B69"/>
  <c r="C61"/>
  <c r="A61"/>
  <c r="B61"/>
  <c r="C53"/>
  <c r="A21"/>
  <c r="C208"/>
  <c r="A208"/>
  <c r="B208"/>
  <c r="C192"/>
  <c r="A192"/>
  <c r="B192"/>
  <c r="A186"/>
  <c r="B186"/>
  <c r="C186"/>
  <c r="S4" i="1"/>
  <c r="S16"/>
  <c r="S24"/>
  <c r="S21"/>
  <c r="S18"/>
  <c r="S26"/>
  <c r="S11"/>
  <c r="U8"/>
  <c r="V8"/>
  <c r="X8"/>
  <c r="W8"/>
  <c r="T8"/>
  <c r="W11"/>
  <c r="V26"/>
  <c r="W26"/>
  <c r="U26"/>
  <c r="W18"/>
  <c r="X21"/>
  <c r="U21"/>
  <c r="V24"/>
  <c r="W24"/>
  <c r="U24"/>
  <c r="W4"/>
  <c r="T4"/>
  <c r="U16"/>
  <c r="W16"/>
  <c r="V16"/>
  <c r="T16"/>
  <c r="X16"/>
  <c r="M14"/>
  <c r="N14" s="1"/>
  <c r="O14" s="1"/>
  <c r="M25"/>
  <c r="N25" s="1"/>
  <c r="O25" s="1"/>
  <c r="M31"/>
  <c r="N31"/>
  <c r="O31" s="1"/>
  <c r="M32"/>
  <c r="N32" s="1"/>
  <c r="O32" s="1"/>
  <c r="M19"/>
  <c r="N19"/>
  <c r="O19" s="1"/>
  <c r="M13"/>
  <c r="N13"/>
  <c r="O13" s="1"/>
  <c r="M26"/>
  <c r="N26" s="1"/>
  <c r="O26" s="1"/>
  <c r="M20"/>
  <c r="N20" s="1"/>
  <c r="O20" s="1"/>
  <c r="P20"/>
  <c r="P26"/>
  <c r="P13"/>
  <c r="P19"/>
  <c r="P32"/>
  <c r="P31"/>
  <c r="P25"/>
  <c r="P14"/>
  <c r="M8"/>
  <c r="N8"/>
  <c r="O8" s="1"/>
  <c r="P8" s="1"/>
  <c r="M7"/>
  <c r="N7"/>
  <c r="O7" s="1"/>
  <c r="P7" s="1"/>
  <c r="M13" i="12"/>
  <c r="N13" s="1"/>
  <c r="M8"/>
  <c r="N8"/>
  <c r="M18"/>
  <c r="N18"/>
  <c r="M19"/>
  <c r="N19"/>
  <c r="O19" s="1"/>
  <c r="M25"/>
  <c r="N25"/>
  <c r="M26"/>
  <c r="N26"/>
  <c r="O26" s="1"/>
  <c r="M30"/>
  <c r="N30" s="1"/>
  <c r="M12"/>
  <c r="N12" s="1"/>
  <c r="M14"/>
  <c r="N14" s="1"/>
  <c r="M6"/>
  <c r="N6" s="1"/>
  <c r="M7"/>
  <c r="N7" s="1"/>
  <c r="M20"/>
  <c r="N20"/>
  <c r="M24"/>
  <c r="N24" s="1"/>
  <c r="M31"/>
  <c r="N31" s="1"/>
  <c r="M32"/>
  <c r="N32" s="1"/>
  <c r="O25"/>
  <c r="P25" s="1"/>
  <c r="O18"/>
  <c r="P18" s="1"/>
  <c r="O6"/>
  <c r="P6" s="1"/>
  <c r="O31"/>
  <c r="P31" s="1"/>
  <c r="O14"/>
  <c r="P14" s="1"/>
  <c r="O30"/>
  <c r="P30" s="1"/>
  <c r="O8"/>
  <c r="P8" s="1"/>
  <c r="O13"/>
  <c r="P13" s="1"/>
  <c r="O32"/>
  <c r="P32" s="1"/>
  <c r="O24"/>
  <c r="P24" s="1"/>
  <c r="O20"/>
  <c r="P20" s="1"/>
  <c r="O7"/>
  <c r="P7" s="1"/>
  <c r="O12"/>
  <c r="P12" s="1"/>
  <c r="P26"/>
  <c r="P19"/>
  <c r="U18" i="1" l="1"/>
  <c r="V18"/>
  <c r="T18"/>
  <c r="X18"/>
  <c r="A40" i="15"/>
  <c r="C40"/>
  <c r="Z5" i="12"/>
  <c r="J4"/>
  <c r="A232" i="15"/>
  <c r="B232"/>
  <c r="C232"/>
  <c r="A234"/>
  <c r="B234"/>
  <c r="C247"/>
  <c r="B247"/>
  <c r="A247"/>
  <c r="B231"/>
  <c r="A231"/>
  <c r="C231"/>
  <c r="C215"/>
  <c r="A215"/>
  <c r="B199"/>
  <c r="A199"/>
  <c r="C199"/>
  <c r="C183"/>
  <c r="A183"/>
  <c r="B167"/>
  <c r="A167"/>
  <c r="C167"/>
  <c r="C151"/>
  <c r="A151"/>
  <c r="B151"/>
  <c r="B135"/>
  <c r="A135"/>
  <c r="C119"/>
  <c r="B119"/>
  <c r="A119"/>
  <c r="B103"/>
  <c r="A103"/>
  <c r="C103"/>
  <c r="A87"/>
  <c r="B87"/>
  <c r="C71"/>
  <c r="B71"/>
  <c r="A71"/>
  <c r="A55"/>
  <c r="C55"/>
  <c r="A39"/>
  <c r="C39"/>
  <c r="B39"/>
  <c r="B23"/>
  <c r="A23"/>
  <c r="C23"/>
  <c r="B7"/>
  <c r="A7"/>
  <c r="C7"/>
  <c r="B236"/>
  <c r="A236"/>
  <c r="A246"/>
  <c r="B246"/>
  <c r="C246"/>
  <c r="C249"/>
  <c r="A249"/>
  <c r="A233"/>
  <c r="B233"/>
  <c r="C233"/>
  <c r="C217"/>
  <c r="B217"/>
  <c r="A217"/>
  <c r="A201"/>
  <c r="B201"/>
  <c r="A185"/>
  <c r="B185"/>
  <c r="C185"/>
  <c r="A169"/>
  <c r="B169"/>
  <c r="C169"/>
  <c r="A153"/>
  <c r="B153"/>
  <c r="C153"/>
  <c r="A137"/>
  <c r="B137"/>
  <c r="C137"/>
  <c r="A121"/>
  <c r="B121"/>
  <c r="C121"/>
  <c r="B105"/>
  <c r="A105"/>
  <c r="C105"/>
  <c r="B89"/>
  <c r="A89"/>
  <c r="C89"/>
  <c r="B25"/>
  <c r="A25"/>
  <c r="B182"/>
  <c r="A182"/>
  <c r="C182"/>
  <c r="A118"/>
  <c r="C118"/>
  <c r="B54"/>
  <c r="C54"/>
  <c r="C168"/>
  <c r="B168"/>
  <c r="A168"/>
  <c r="A104"/>
  <c r="C104"/>
  <c r="B104"/>
  <c r="B178"/>
  <c r="A178"/>
  <c r="C178"/>
  <c r="A162"/>
  <c r="C162"/>
  <c r="B162"/>
  <c r="A146"/>
  <c r="C146"/>
  <c r="B146"/>
  <c r="A130"/>
  <c r="C130"/>
  <c r="B130"/>
  <c r="A114"/>
  <c r="C114"/>
  <c r="B114"/>
  <c r="A98"/>
  <c r="C98"/>
  <c r="B98"/>
  <c r="B82"/>
  <c r="C82"/>
  <c r="A82"/>
  <c r="B66"/>
  <c r="C66"/>
  <c r="A66"/>
  <c r="A50"/>
  <c r="C50"/>
  <c r="B50"/>
  <c r="B26"/>
  <c r="A26"/>
  <c r="A202"/>
  <c r="C202"/>
  <c r="B202"/>
  <c r="B180"/>
  <c r="C180"/>
  <c r="A180"/>
  <c r="A164"/>
  <c r="C164"/>
  <c r="B164"/>
  <c r="A148"/>
  <c r="C148"/>
  <c r="B148"/>
  <c r="A132"/>
  <c r="C132"/>
  <c r="B132"/>
  <c r="A116"/>
  <c r="C116"/>
  <c r="B116"/>
  <c r="C100"/>
  <c r="B100"/>
  <c r="A100"/>
  <c r="A84"/>
  <c r="C84"/>
  <c r="B84"/>
  <c r="A68"/>
  <c r="C68"/>
  <c r="B68"/>
  <c r="A52"/>
  <c r="C52"/>
  <c r="B52"/>
  <c r="B36"/>
  <c r="C36"/>
  <c r="C20"/>
  <c r="A20"/>
  <c r="B20"/>
  <c r="C4"/>
  <c r="A4"/>
  <c r="B4"/>
  <c r="C14"/>
  <c r="A14"/>
  <c r="C248"/>
  <c r="B248"/>
  <c r="A242"/>
  <c r="C242"/>
  <c r="A251"/>
  <c r="C251"/>
  <c r="A235"/>
  <c r="C235"/>
  <c r="A219"/>
  <c r="C219"/>
  <c r="A203"/>
  <c r="C203"/>
  <c r="A187"/>
  <c r="C187"/>
  <c r="A171"/>
  <c r="C171"/>
  <c r="A155"/>
  <c r="C155"/>
  <c r="A139"/>
  <c r="C139"/>
  <c r="A123"/>
  <c r="C123"/>
  <c r="A107"/>
  <c r="C107"/>
  <c r="B91"/>
  <c r="A91"/>
  <c r="A75"/>
  <c r="C75"/>
  <c r="A59"/>
  <c r="C59"/>
  <c r="B43"/>
  <c r="A43"/>
  <c r="C43"/>
  <c r="C27"/>
  <c r="A27"/>
  <c r="B27"/>
  <c r="C11"/>
  <c r="A11"/>
  <c r="A244"/>
  <c r="C244"/>
  <c r="B244"/>
  <c r="B238"/>
  <c r="C238"/>
  <c r="C245"/>
  <c r="A245"/>
  <c r="C229"/>
  <c r="B229"/>
  <c r="C213"/>
  <c r="A213"/>
  <c r="C197"/>
  <c r="B197"/>
  <c r="B181"/>
  <c r="C181"/>
  <c r="C165"/>
  <c r="B165"/>
  <c r="C149"/>
  <c r="A149"/>
  <c r="C133"/>
  <c r="B133"/>
  <c r="C117"/>
  <c r="A117"/>
  <c r="B101"/>
  <c r="A101"/>
  <c r="A85"/>
  <c r="B85"/>
  <c r="A69"/>
  <c r="C69"/>
  <c r="A53"/>
  <c r="B53"/>
  <c r="C37"/>
  <c r="B37"/>
  <c r="A37"/>
  <c r="C21"/>
  <c r="B21"/>
  <c r="B5"/>
  <c r="A5"/>
  <c r="C5"/>
  <c r="C200"/>
  <c r="B200"/>
  <c r="A200"/>
  <c r="C198"/>
  <c r="B198"/>
  <c r="A198"/>
  <c r="C8"/>
  <c r="B8"/>
  <c r="B72"/>
  <c r="A72"/>
  <c r="U11" i="1"/>
  <c r="V11"/>
  <c r="T11"/>
  <c r="X11"/>
  <c r="V21"/>
  <c r="W21"/>
  <c r="T21"/>
  <c r="A57" i="15"/>
  <c r="C57"/>
  <c r="B57"/>
  <c r="B204"/>
  <c r="A204"/>
  <c r="A150"/>
  <c r="C150"/>
  <c r="B86"/>
  <c r="C86"/>
  <c r="A210"/>
  <c r="C210"/>
  <c r="C136"/>
  <c r="B136"/>
  <c r="C6"/>
  <c r="A6"/>
  <c r="C22"/>
  <c r="A22"/>
  <c r="B22"/>
  <c r="B42"/>
  <c r="A42"/>
  <c r="C42"/>
  <c r="C16"/>
  <c r="B16"/>
  <c r="C24"/>
  <c r="A24"/>
  <c r="B32"/>
  <c r="A32"/>
  <c r="C48"/>
  <c r="A48"/>
  <c r="B56"/>
  <c r="A56"/>
  <c r="C56"/>
  <c r="C64"/>
  <c r="B64"/>
  <c r="C80"/>
  <c r="A80"/>
  <c r="A88"/>
  <c r="C88"/>
  <c r="B88"/>
  <c r="B96"/>
  <c r="A96"/>
  <c r="C120"/>
  <c r="B120"/>
  <c r="A120"/>
  <c r="C152"/>
  <c r="B152"/>
  <c r="A152"/>
  <c r="C184"/>
  <c r="B184"/>
  <c r="A184"/>
  <c r="C34"/>
  <c r="A34"/>
  <c r="B34"/>
  <c r="B70"/>
  <c r="A70"/>
  <c r="A102"/>
  <c r="B102"/>
  <c r="A134"/>
  <c r="B134"/>
  <c r="A166"/>
  <c r="B166"/>
  <c r="A206"/>
  <c r="B206"/>
  <c r="C9"/>
  <c r="A9"/>
  <c r="B41"/>
  <c r="C41"/>
  <c r="A73"/>
  <c r="C73"/>
  <c r="X26" i="1"/>
  <c r="T26"/>
  <c r="X24"/>
  <c r="T24"/>
  <c r="U4"/>
  <c r="V4"/>
  <c r="X4"/>
  <c r="B112" i="15"/>
  <c r="C128"/>
  <c r="B144"/>
  <c r="C160"/>
  <c r="B176"/>
  <c r="A194"/>
  <c r="A18"/>
  <c r="C46"/>
  <c r="A46"/>
  <c r="C62"/>
  <c r="A62"/>
  <c r="C78"/>
  <c r="A78"/>
  <c r="C94"/>
  <c r="B94"/>
  <c r="C110"/>
  <c r="B110"/>
  <c r="C126"/>
  <c r="B126"/>
  <c r="C142"/>
  <c r="B142"/>
  <c r="C158"/>
  <c r="B158"/>
  <c r="C174"/>
  <c r="B174"/>
  <c r="C190"/>
  <c r="B190"/>
  <c r="A196"/>
  <c r="C196"/>
  <c r="A212"/>
  <c r="C212"/>
  <c r="B33"/>
  <c r="A33"/>
  <c r="A2" i="13"/>
  <c r="B5" i="17"/>
  <c r="B9"/>
  <c r="B13"/>
  <c r="B17"/>
  <c r="B21"/>
  <c r="B25"/>
  <c r="B29"/>
  <c r="B33"/>
  <c r="B37"/>
  <c r="B41"/>
  <c r="B45"/>
  <c r="B49"/>
  <c r="B53"/>
  <c r="B57"/>
  <c r="B4"/>
  <c r="B8"/>
  <c r="B12"/>
  <c r="B16"/>
  <c r="B20"/>
  <c r="B24"/>
  <c r="B28"/>
  <c r="B32"/>
  <c r="B36"/>
  <c r="B40"/>
  <c r="B44"/>
  <c r="B48"/>
  <c r="B52"/>
  <c r="B56"/>
  <c r="B61"/>
  <c r="B65"/>
  <c r="B69"/>
  <c r="B73"/>
  <c r="B77"/>
  <c r="B81"/>
  <c r="B85"/>
  <c r="B89"/>
  <c r="B93"/>
  <c r="B97"/>
  <c r="B101"/>
  <c r="B105"/>
  <c r="B109"/>
  <c r="B113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B223"/>
  <c r="B227"/>
  <c r="B230"/>
  <c r="B234"/>
  <c r="B238"/>
  <c r="B242"/>
  <c r="B246"/>
  <c r="B250"/>
  <c r="B233"/>
  <c r="B237"/>
  <c r="B241"/>
  <c r="B245"/>
  <c r="B249"/>
  <c r="C2"/>
  <c r="C4"/>
  <c r="C8"/>
  <c r="C12"/>
  <c r="C16"/>
  <c r="C20"/>
  <c r="C24"/>
  <c r="C28"/>
  <c r="C32"/>
  <c r="C36"/>
  <c r="C40"/>
  <c r="C44"/>
  <c r="C48"/>
  <c r="C52"/>
  <c r="C56"/>
  <c r="C3"/>
  <c r="C7"/>
  <c r="C11"/>
  <c r="C15"/>
  <c r="C19"/>
  <c r="C23"/>
  <c r="C27"/>
  <c r="C31"/>
  <c r="C35"/>
  <c r="C39"/>
  <c r="C43"/>
  <c r="C47"/>
  <c r="C51"/>
  <c r="C55"/>
  <c r="C60"/>
  <c r="C64"/>
  <c r="C68"/>
  <c r="C72"/>
  <c r="C76"/>
  <c r="C80"/>
  <c r="C84"/>
  <c r="C88"/>
  <c r="C92"/>
  <c r="C96"/>
  <c r="C100"/>
  <c r="C104"/>
  <c r="C108"/>
  <c r="C112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20"/>
  <c r="C224"/>
  <c r="C228"/>
  <c r="C233"/>
  <c r="C237"/>
  <c r="C241"/>
  <c r="C245"/>
  <c r="C249"/>
  <c r="C230"/>
  <c r="C234"/>
  <c r="C238"/>
  <c r="C242"/>
  <c r="C246"/>
  <c r="C250"/>
  <c r="A13" i="16"/>
  <c r="A274"/>
  <c r="A296"/>
  <c r="A285"/>
  <c r="A269"/>
  <c r="A249"/>
  <c r="A227"/>
  <c r="A238"/>
  <c r="A218"/>
  <c r="A206"/>
  <c r="A162"/>
  <c r="A184"/>
  <c r="A278"/>
  <c r="A266"/>
  <c r="A254"/>
  <c r="A246"/>
  <c r="A237"/>
  <c r="A221"/>
  <c r="A294"/>
  <c r="A288"/>
  <c r="A273"/>
  <c r="A257"/>
  <c r="A245"/>
  <c r="A219"/>
  <c r="A199"/>
  <c r="A226"/>
  <c r="A214"/>
  <c r="A208"/>
  <c r="A164"/>
  <c r="A158"/>
  <c r="A152"/>
  <c r="A148"/>
  <c r="A144"/>
  <c r="A194"/>
  <c r="A190"/>
  <c r="A186"/>
  <c r="A180"/>
  <c r="A176"/>
  <c r="A172"/>
  <c r="A168"/>
  <c r="A132"/>
  <c r="A124"/>
  <c r="A116"/>
  <c r="A108"/>
  <c r="A100"/>
  <c r="A142"/>
  <c r="A137"/>
  <c r="A129"/>
  <c r="A121"/>
  <c r="A113"/>
  <c r="A105"/>
  <c r="A86"/>
  <c r="A65"/>
  <c r="A284"/>
  <c r="A276"/>
  <c r="A268"/>
  <c r="A260"/>
  <c r="A252"/>
  <c r="A244"/>
  <c r="A233"/>
  <c r="A217"/>
  <c r="A297"/>
  <c r="A293"/>
  <c r="A289"/>
  <c r="A283"/>
  <c r="A275"/>
  <c r="A267"/>
  <c r="A259"/>
  <c r="A251"/>
  <c r="A243"/>
  <c r="A231"/>
  <c r="A215"/>
  <c r="A200"/>
  <c r="A236"/>
  <c r="A228"/>
  <c r="A220"/>
  <c r="A213"/>
  <c r="A209"/>
  <c r="A205"/>
  <c r="A165"/>
  <c r="A161"/>
  <c r="A157"/>
  <c r="A153"/>
  <c r="A149"/>
  <c r="A145"/>
  <c r="A195"/>
  <c r="A191"/>
  <c r="A187"/>
  <c r="A183"/>
  <c r="A179"/>
  <c r="A175"/>
  <c r="A171"/>
  <c r="A138"/>
  <c r="A130"/>
  <c r="A122"/>
  <c r="A114"/>
  <c r="A106"/>
  <c r="A98"/>
  <c r="A141"/>
  <c r="A135"/>
  <c r="A127"/>
  <c r="A119"/>
  <c r="A111"/>
  <c r="A103"/>
  <c r="A76"/>
  <c r="A4"/>
  <c r="A33"/>
  <c r="A2"/>
  <c r="A50"/>
  <c r="A44"/>
  <c r="A8"/>
  <c r="A81"/>
  <c r="A49"/>
  <c r="A9"/>
  <c r="A62"/>
  <c r="A22"/>
  <c r="A82"/>
  <c r="A18"/>
  <c r="A92"/>
  <c r="A60"/>
  <c r="A28"/>
  <c r="A89"/>
  <c r="A73"/>
  <c r="A57"/>
  <c r="A41"/>
  <c r="A21"/>
  <c r="A3"/>
  <c r="A94"/>
  <c r="A30"/>
  <c r="A54"/>
  <c r="A66"/>
  <c r="A34"/>
  <c r="A84"/>
  <c r="A68"/>
  <c r="A52"/>
  <c r="A36"/>
  <c r="A20"/>
  <c r="A93"/>
  <c r="A85"/>
  <c r="A77"/>
  <c r="A69"/>
  <c r="A61"/>
  <c r="A53"/>
  <c r="A45"/>
  <c r="A37"/>
  <c r="A29"/>
  <c r="J5" i="13"/>
  <c r="B100" i="21"/>
  <c r="A100" s="1"/>
  <c r="S100" i="8"/>
  <c r="B84" i="21"/>
  <c r="A84" s="1"/>
  <c r="S84" i="8"/>
  <c r="B68" i="21"/>
  <c r="A68" s="1"/>
  <c r="S68" i="8"/>
  <c r="B52" i="21"/>
  <c r="A52" s="1"/>
  <c r="S52" i="8"/>
  <c r="B36" i="21"/>
  <c r="A36" s="1"/>
  <c r="S36" i="8"/>
  <c r="B20" i="21"/>
  <c r="A20" s="1"/>
  <c r="S20" i="8"/>
  <c r="B150" i="21"/>
  <c r="A150" s="1"/>
  <c r="S150" i="8"/>
  <c r="B142" i="21"/>
  <c r="A142" s="1"/>
  <c r="S142" i="8"/>
  <c r="B134" i="21"/>
  <c r="A134" s="1"/>
  <c r="S134" i="8"/>
  <c r="B126" i="21"/>
  <c r="A126" s="1"/>
  <c r="S126" i="8"/>
  <c r="B118" i="21"/>
  <c r="A118" s="1"/>
  <c r="S118" i="8"/>
  <c r="B110" i="21"/>
  <c r="A110" s="1"/>
  <c r="S110" i="8"/>
  <c r="B102" i="21"/>
  <c r="A102" s="1"/>
  <c r="S102" i="8"/>
  <c r="B86" i="21"/>
  <c r="A86" s="1"/>
  <c r="S86" i="8"/>
  <c r="B70" i="21"/>
  <c r="A70" s="1"/>
  <c r="S70" i="8"/>
  <c r="B54" i="21"/>
  <c r="A54" s="1"/>
  <c r="S54" i="8"/>
  <c r="B38" i="21"/>
  <c r="A38" s="1"/>
  <c r="S38" i="8"/>
  <c r="B22" i="21"/>
  <c r="A22" s="1"/>
  <c r="S22" i="8"/>
  <c r="A6" i="21"/>
  <c r="B146" i="13"/>
  <c r="A146" s="1"/>
  <c r="J146" i="8"/>
  <c r="C8" i="18"/>
  <c r="C2"/>
  <c r="C6"/>
  <c r="C3"/>
  <c r="C182"/>
  <c r="C214"/>
  <c r="C246"/>
  <c r="C173"/>
  <c r="C189"/>
  <c r="C205"/>
  <c r="C221"/>
  <c r="C237"/>
  <c r="C154"/>
  <c r="C160"/>
  <c r="C190"/>
  <c r="C222"/>
  <c r="C250"/>
  <c r="C177"/>
  <c r="C193"/>
  <c r="C209"/>
  <c r="C225"/>
  <c r="C241"/>
  <c r="C150"/>
  <c r="C134"/>
  <c r="C118"/>
  <c r="C122"/>
  <c r="C106"/>
  <c r="C90"/>
  <c r="C163"/>
  <c r="C147"/>
  <c r="C131"/>
  <c r="C115"/>
  <c r="C99"/>
  <c r="C87"/>
  <c r="C71"/>
  <c r="C55"/>
  <c r="C39"/>
  <c r="C23"/>
  <c r="C130"/>
  <c r="C102"/>
  <c r="C167"/>
  <c r="C151"/>
  <c r="C135"/>
  <c r="C119"/>
  <c r="C103"/>
  <c r="C83"/>
  <c r="C67"/>
  <c r="C51"/>
  <c r="C35"/>
  <c r="C19"/>
  <c r="C84"/>
  <c r="C16"/>
  <c r="C24"/>
  <c r="C32"/>
  <c r="C40"/>
  <c r="C48"/>
  <c r="C56"/>
  <c r="C64"/>
  <c r="C72"/>
  <c r="C80"/>
  <c r="C14"/>
  <c r="C30"/>
  <c r="C46"/>
  <c r="C62"/>
  <c r="C78"/>
  <c r="C194"/>
  <c r="C226"/>
  <c r="C156"/>
  <c r="C180"/>
  <c r="C196"/>
  <c r="C212"/>
  <c r="C228"/>
  <c r="C244"/>
  <c r="C175"/>
  <c r="C191"/>
  <c r="C207"/>
  <c r="C223"/>
  <c r="C239"/>
  <c r="C152"/>
  <c r="C136"/>
  <c r="C120"/>
  <c r="C104"/>
  <c r="C165"/>
  <c r="C149"/>
  <c r="C133"/>
  <c r="C117"/>
  <c r="C101"/>
  <c r="C81"/>
  <c r="C10"/>
  <c r="C26"/>
  <c r="C42"/>
  <c r="C58"/>
  <c r="C74"/>
  <c r="C168"/>
  <c r="C202"/>
  <c r="C234"/>
  <c r="C176"/>
  <c r="C192"/>
  <c r="C208"/>
  <c r="C224"/>
  <c r="C240"/>
  <c r="C162"/>
  <c r="C187"/>
  <c r="C203"/>
  <c r="C219"/>
  <c r="C235"/>
  <c r="C251"/>
  <c r="C140"/>
  <c r="C124"/>
  <c r="C108"/>
  <c r="C92"/>
  <c r="C169"/>
  <c r="C153"/>
  <c r="C137"/>
  <c r="C121"/>
  <c r="C105"/>
  <c r="C89"/>
  <c r="C77"/>
  <c r="C61"/>
  <c r="C45"/>
  <c r="C29"/>
  <c r="C49"/>
  <c r="C25"/>
  <c r="C57"/>
  <c r="C21"/>
  <c r="A11" i="16"/>
  <c r="A15"/>
  <c r="A19"/>
  <c r="A23"/>
  <c r="A27"/>
  <c r="A7"/>
  <c r="A17"/>
  <c r="A25"/>
  <c r="A31"/>
  <c r="A35"/>
  <c r="A39"/>
  <c r="A43"/>
  <c r="A47"/>
  <c r="A51"/>
  <c r="A55"/>
  <c r="A59"/>
  <c r="A63"/>
  <c r="A67"/>
  <c r="A71"/>
  <c r="A75"/>
  <c r="A79"/>
  <c r="A83"/>
  <c r="A87"/>
  <c r="A91"/>
  <c r="A95"/>
  <c r="A16"/>
  <c r="A24"/>
  <c r="A32"/>
  <c r="A40"/>
  <c r="A48"/>
  <c r="A56"/>
  <c r="A64"/>
  <c r="A72"/>
  <c r="A80"/>
  <c r="A88"/>
  <c r="A96"/>
  <c r="A10"/>
  <c r="A26"/>
  <c r="A42"/>
  <c r="A58"/>
  <c r="A74"/>
  <c r="A90"/>
  <c r="A6"/>
  <c r="A38"/>
  <c r="A70"/>
  <c r="A14"/>
  <c r="A46"/>
  <c r="A78"/>
  <c r="A5"/>
  <c r="A99"/>
  <c r="A107"/>
  <c r="A115"/>
  <c r="A123"/>
  <c r="A131"/>
  <c r="A139"/>
  <c r="A143"/>
  <c r="A102"/>
  <c r="A110"/>
  <c r="A118"/>
  <c r="A126"/>
  <c r="A134"/>
  <c r="A169"/>
  <c r="A173"/>
  <c r="A177"/>
  <c r="A181"/>
  <c r="A185"/>
  <c r="A189"/>
  <c r="A193"/>
  <c r="A197"/>
  <c r="A147"/>
  <c r="A151"/>
  <c r="A155"/>
  <c r="A159"/>
  <c r="A163"/>
  <c r="A167"/>
  <c r="A207"/>
  <c r="A211"/>
  <c r="A216"/>
  <c r="A224"/>
  <c r="A232"/>
  <c r="A198"/>
  <c r="A202"/>
  <c r="A223"/>
  <c r="A239"/>
  <c r="A247"/>
  <c r="A255"/>
  <c r="A263"/>
  <c r="A271"/>
  <c r="A279"/>
  <c r="A287"/>
  <c r="A291"/>
  <c r="A295"/>
  <c r="A299"/>
  <c r="A225"/>
  <c r="A240"/>
  <c r="A248"/>
  <c r="A256"/>
  <c r="A264"/>
  <c r="A272"/>
  <c r="A280"/>
  <c r="A101"/>
  <c r="A109"/>
  <c r="A117"/>
  <c r="A125"/>
  <c r="A133"/>
  <c r="A140"/>
  <c r="A97"/>
  <c r="A104"/>
  <c r="A112"/>
  <c r="A120"/>
  <c r="A128"/>
  <c r="A136"/>
  <c r="A170"/>
  <c r="A174"/>
  <c r="A178"/>
  <c r="A182"/>
  <c r="A188"/>
  <c r="A192"/>
  <c r="A196"/>
  <c r="A146"/>
  <c r="A150"/>
  <c r="A156"/>
  <c r="A160"/>
  <c r="A204"/>
  <c r="A210"/>
  <c r="A222"/>
  <c r="A234"/>
  <c r="A203"/>
  <c r="A235"/>
  <c r="A253"/>
  <c r="A265"/>
  <c r="A281"/>
  <c r="A292"/>
  <c r="A298"/>
  <c r="A229"/>
  <c r="A242"/>
  <c r="A250"/>
  <c r="A258"/>
  <c r="A270"/>
  <c r="A286"/>
  <c r="A154"/>
  <c r="A166"/>
  <c r="A212"/>
  <c r="A230"/>
  <c r="A201"/>
  <c r="A241"/>
  <c r="A261"/>
  <c r="A277"/>
  <c r="A290"/>
  <c r="A262"/>
  <c r="A282"/>
  <c r="A12"/>
  <c r="A300"/>
  <c r="A3" i="18"/>
  <c r="A2"/>
  <c r="A13"/>
  <c r="A17"/>
  <c r="A29"/>
  <c r="A61"/>
  <c r="A53"/>
  <c r="A33"/>
  <c r="A49"/>
  <c r="A65"/>
  <c r="A81"/>
  <c r="A101"/>
  <c r="A117"/>
  <c r="A133"/>
  <c r="A149"/>
  <c r="A165"/>
  <c r="A104"/>
  <c r="A120"/>
  <c r="A136"/>
  <c r="A152"/>
  <c r="A239"/>
  <c r="A223"/>
  <c r="A207"/>
  <c r="A191"/>
  <c r="A175"/>
  <c r="A244"/>
  <c r="A228"/>
  <c r="A212"/>
  <c r="A196"/>
  <c r="A180"/>
  <c r="A156"/>
  <c r="A226"/>
  <c r="A194"/>
  <c r="A77"/>
  <c r="A89"/>
  <c r="A105"/>
  <c r="A121"/>
  <c r="A137"/>
  <c r="A153"/>
  <c r="A169"/>
  <c r="A92"/>
  <c r="A108"/>
  <c r="A124"/>
  <c r="A140"/>
  <c r="A251"/>
  <c r="A235"/>
  <c r="A219"/>
  <c r="A203"/>
  <c r="A187"/>
  <c r="A162"/>
  <c r="A240"/>
  <c r="A224"/>
  <c r="A208"/>
  <c r="A192"/>
  <c r="A176"/>
  <c r="A234"/>
  <c r="A202"/>
  <c r="A168"/>
  <c r="A23"/>
  <c r="A39"/>
  <c r="A55"/>
  <c r="A71"/>
  <c r="A87"/>
  <c r="A99"/>
  <c r="A115"/>
  <c r="A131"/>
  <c r="A147"/>
  <c r="A163"/>
  <c r="A90"/>
  <c r="A106"/>
  <c r="A126"/>
  <c r="A11"/>
  <c r="A27"/>
  <c r="A43"/>
  <c r="A59"/>
  <c r="A75"/>
  <c r="A95"/>
  <c r="A111"/>
  <c r="A127"/>
  <c r="A143"/>
  <c r="A159"/>
  <c r="A94"/>
  <c r="A110"/>
  <c r="A134"/>
  <c r="A130"/>
  <c r="A146"/>
  <c r="A245"/>
  <c r="A229"/>
  <c r="A213"/>
  <c r="A197"/>
  <c r="A181"/>
  <c r="A158"/>
  <c r="A230"/>
  <c r="A198"/>
  <c r="A14"/>
  <c r="A30"/>
  <c r="A46"/>
  <c r="A62"/>
  <c r="A78"/>
  <c r="A16"/>
  <c r="A32"/>
  <c r="A48"/>
  <c r="A64"/>
  <c r="A80"/>
  <c r="A249"/>
  <c r="A233"/>
  <c r="A217"/>
  <c r="A201"/>
  <c r="A185"/>
  <c r="A166"/>
  <c r="A238"/>
  <c r="A206"/>
  <c r="A174"/>
  <c r="A10"/>
  <c r="A26"/>
  <c r="A42"/>
  <c r="A58"/>
  <c r="A74"/>
  <c r="A12"/>
  <c r="A28"/>
  <c r="A44"/>
  <c r="A60"/>
  <c r="A76"/>
  <c r="A4"/>
  <c r="A9" i="21"/>
  <c r="A5"/>
  <c r="S17" i="8"/>
  <c r="S25"/>
  <c r="S33"/>
  <c r="S41"/>
  <c r="S49"/>
  <c r="S57"/>
  <c r="S65"/>
  <c r="S73"/>
  <c r="S81"/>
  <c r="B143" i="21"/>
  <c r="A143" s="1"/>
  <c r="N255" i="8"/>
  <c r="N264"/>
  <c r="N274"/>
  <c r="N284"/>
  <c r="N293"/>
  <c r="N239"/>
  <c r="N246"/>
  <c r="N256"/>
  <c r="N275"/>
  <c r="N294"/>
  <c r="J4" i="19"/>
  <c r="B284" i="1"/>
  <c r="A284" s="1"/>
  <c r="B286"/>
  <c r="A286" s="1"/>
  <c r="B288"/>
  <c r="A288" s="1"/>
  <c r="B291"/>
  <c r="A291" s="1"/>
  <c r="B293"/>
  <c r="A293" s="1"/>
  <c r="B296"/>
  <c r="A296" s="1"/>
  <c r="B298"/>
  <c r="A298" s="1"/>
  <c r="B300"/>
  <c r="A300" s="1"/>
  <c r="B273"/>
  <c r="A273" s="1"/>
  <c r="B275"/>
  <c r="A275" s="1"/>
  <c r="B278"/>
  <c r="A278" s="1"/>
  <c r="B280"/>
  <c r="A280" s="1"/>
  <c r="B282"/>
  <c r="A282" s="1"/>
  <c r="B285"/>
  <c r="A285" s="1"/>
  <c r="B287"/>
  <c r="A287" s="1"/>
  <c r="B290"/>
  <c r="A290" s="1"/>
  <c r="B292"/>
  <c r="A292" s="1"/>
  <c r="B294"/>
  <c r="A294" s="1"/>
  <c r="B297"/>
  <c r="A297" s="1"/>
  <c r="B299"/>
  <c r="A299" s="1"/>
  <c r="D12" i="16" l="1"/>
  <c r="B12"/>
  <c r="C12"/>
  <c r="C262"/>
  <c r="B262"/>
  <c r="D262"/>
  <c r="B277"/>
  <c r="D277"/>
  <c r="C277"/>
  <c r="B241"/>
  <c r="D241"/>
  <c r="C241"/>
  <c r="C230"/>
  <c r="D230"/>
  <c r="B230"/>
  <c r="B166"/>
  <c r="C166"/>
  <c r="D166"/>
  <c r="B286"/>
  <c r="D286"/>
  <c r="C286"/>
  <c r="B258"/>
  <c r="D258"/>
  <c r="C258"/>
  <c r="B242"/>
  <c r="D242"/>
  <c r="C242"/>
  <c r="B298"/>
  <c r="D298"/>
  <c r="C298"/>
  <c r="B281"/>
  <c r="D281"/>
  <c r="C281"/>
  <c r="B253"/>
  <c r="D253"/>
  <c r="C253"/>
  <c r="B203"/>
  <c r="D203"/>
  <c r="C203"/>
  <c r="C222"/>
  <c r="D222"/>
  <c r="B222"/>
  <c r="B204"/>
  <c r="D204"/>
  <c r="C204"/>
  <c r="B156"/>
  <c r="C156"/>
  <c r="D156"/>
  <c r="B146"/>
  <c r="C146"/>
  <c r="D146"/>
  <c r="C192"/>
  <c r="D192"/>
  <c r="B192"/>
  <c r="C182"/>
  <c r="D182"/>
  <c r="B182"/>
  <c r="C174"/>
  <c r="D174"/>
  <c r="B174"/>
  <c r="C136"/>
  <c r="B136"/>
  <c r="D136"/>
  <c r="C120"/>
  <c r="B120"/>
  <c r="D120"/>
  <c r="C104"/>
  <c r="B104"/>
  <c r="D104"/>
  <c r="C140"/>
  <c r="D140"/>
  <c r="B140"/>
  <c r="C125"/>
  <c r="B125"/>
  <c r="D125"/>
  <c r="C109"/>
  <c r="B109"/>
  <c r="D109"/>
  <c r="B280"/>
  <c r="D280"/>
  <c r="C280"/>
  <c r="B264"/>
  <c r="D264"/>
  <c r="C264"/>
  <c r="B248"/>
  <c r="D248"/>
  <c r="C248"/>
  <c r="C225"/>
  <c r="D225"/>
  <c r="B225"/>
  <c r="B295"/>
  <c r="D295"/>
  <c r="C295"/>
  <c r="B287"/>
  <c r="D287"/>
  <c r="C287"/>
  <c r="B271"/>
  <c r="D271"/>
  <c r="C271"/>
  <c r="B255"/>
  <c r="D255"/>
  <c r="C255"/>
  <c r="B239"/>
  <c r="D239"/>
  <c r="C239"/>
  <c r="B202"/>
  <c r="C202"/>
  <c r="D202"/>
  <c r="C232"/>
  <c r="D232"/>
  <c r="B232"/>
  <c r="C216"/>
  <c r="D216"/>
  <c r="B216"/>
  <c r="B207"/>
  <c r="D207"/>
  <c r="C207"/>
  <c r="B163"/>
  <c r="C163"/>
  <c r="D163"/>
  <c r="B155"/>
  <c r="C155"/>
  <c r="D155"/>
  <c r="B147"/>
  <c r="C147"/>
  <c r="D147"/>
  <c r="C193"/>
  <c r="D193"/>
  <c r="B193"/>
  <c r="C185"/>
  <c r="D185"/>
  <c r="B185"/>
  <c r="C177"/>
  <c r="D177"/>
  <c r="B177"/>
  <c r="C169"/>
  <c r="D169"/>
  <c r="B169"/>
  <c r="C126"/>
  <c r="B126"/>
  <c r="D126"/>
  <c r="C110"/>
  <c r="B110"/>
  <c r="D110"/>
  <c r="B143"/>
  <c r="C143"/>
  <c r="D143"/>
  <c r="C131"/>
  <c r="B131"/>
  <c r="D131"/>
  <c r="C115"/>
  <c r="B115"/>
  <c r="D115"/>
  <c r="C99"/>
  <c r="B99"/>
  <c r="D99"/>
  <c r="C78"/>
  <c r="B78"/>
  <c r="D78"/>
  <c r="C14"/>
  <c r="D14"/>
  <c r="B14"/>
  <c r="B38"/>
  <c r="D38"/>
  <c r="C38"/>
  <c r="C90"/>
  <c r="B90"/>
  <c r="D90"/>
  <c r="D58"/>
  <c r="B58"/>
  <c r="C58"/>
  <c r="D26"/>
  <c r="C26"/>
  <c r="B26"/>
  <c r="C96"/>
  <c r="B96"/>
  <c r="D96"/>
  <c r="D80"/>
  <c r="C80"/>
  <c r="B80"/>
  <c r="B64"/>
  <c r="D64"/>
  <c r="C64"/>
  <c r="C48"/>
  <c r="D48"/>
  <c r="B48"/>
  <c r="C32"/>
  <c r="B32"/>
  <c r="D32"/>
  <c r="D16"/>
  <c r="B16"/>
  <c r="C16"/>
  <c r="D91"/>
  <c r="B91"/>
  <c r="C91"/>
  <c r="C83"/>
  <c r="D83"/>
  <c r="B83"/>
  <c r="C75"/>
  <c r="B75"/>
  <c r="D75"/>
  <c r="D67"/>
  <c r="B67"/>
  <c r="C67"/>
  <c r="C59"/>
  <c r="B59"/>
  <c r="D59"/>
  <c r="B51"/>
  <c r="C51"/>
  <c r="D51"/>
  <c r="B43"/>
  <c r="D43"/>
  <c r="C43"/>
  <c r="D35"/>
  <c r="C35"/>
  <c r="B35"/>
  <c r="D25"/>
  <c r="B25"/>
  <c r="C25"/>
  <c r="B7"/>
  <c r="D7"/>
  <c r="C7"/>
  <c r="B23"/>
  <c r="C23"/>
  <c r="D23"/>
  <c r="B15"/>
  <c r="D15"/>
  <c r="C15"/>
  <c r="C37"/>
  <c r="B37"/>
  <c r="D37"/>
  <c r="C53"/>
  <c r="D53"/>
  <c r="B53"/>
  <c r="C69"/>
  <c r="D69"/>
  <c r="B69"/>
  <c r="C85"/>
  <c r="D85"/>
  <c r="B85"/>
  <c r="C20"/>
  <c r="B20"/>
  <c r="D20"/>
  <c r="C52"/>
  <c r="D52"/>
  <c r="B52"/>
  <c r="C84"/>
  <c r="D84"/>
  <c r="B84"/>
  <c r="D66"/>
  <c r="C66"/>
  <c r="B66"/>
  <c r="C30"/>
  <c r="D30"/>
  <c r="B30"/>
  <c r="D3"/>
  <c r="C3"/>
  <c r="B3"/>
  <c r="C41"/>
  <c r="B41"/>
  <c r="D41"/>
  <c r="D73"/>
  <c r="B73"/>
  <c r="C73"/>
  <c r="D28"/>
  <c r="B28"/>
  <c r="C28"/>
  <c r="C92"/>
  <c r="D92"/>
  <c r="B92"/>
  <c r="D82"/>
  <c r="C82"/>
  <c r="B82"/>
  <c r="C62"/>
  <c r="B62"/>
  <c r="D62"/>
  <c r="C49"/>
  <c r="D49"/>
  <c r="B49"/>
  <c r="B8"/>
  <c r="C8"/>
  <c r="D8"/>
  <c r="D50"/>
  <c r="B50"/>
  <c r="C50"/>
  <c r="C33"/>
  <c r="D33"/>
  <c r="B33"/>
  <c r="D76"/>
  <c r="C76"/>
  <c r="B76"/>
  <c r="C111"/>
  <c r="B111"/>
  <c r="D111"/>
  <c r="C127"/>
  <c r="B127"/>
  <c r="D127"/>
  <c r="C141"/>
  <c r="D141"/>
  <c r="B141"/>
  <c r="C106"/>
  <c r="B106"/>
  <c r="D106"/>
  <c r="C122"/>
  <c r="B122"/>
  <c r="D122"/>
  <c r="C138"/>
  <c r="B138"/>
  <c r="D138"/>
  <c r="C175"/>
  <c r="D175"/>
  <c r="B175"/>
  <c r="C183"/>
  <c r="D183"/>
  <c r="B183"/>
  <c r="C191"/>
  <c r="D191"/>
  <c r="B191"/>
  <c r="B145"/>
  <c r="C145"/>
  <c r="D145"/>
  <c r="B153"/>
  <c r="C153"/>
  <c r="D153"/>
  <c r="B161"/>
  <c r="C161"/>
  <c r="D161"/>
  <c r="B205"/>
  <c r="D205"/>
  <c r="C205"/>
  <c r="B213"/>
  <c r="D213"/>
  <c r="C213"/>
  <c r="C228"/>
  <c r="D228"/>
  <c r="B228"/>
  <c r="B200"/>
  <c r="C200"/>
  <c r="D200"/>
  <c r="C231"/>
  <c r="D231"/>
  <c r="B231"/>
  <c r="B251"/>
  <c r="D251"/>
  <c r="C251"/>
  <c r="B267"/>
  <c r="D267"/>
  <c r="C267"/>
  <c r="B283"/>
  <c r="D283"/>
  <c r="C283"/>
  <c r="B293"/>
  <c r="D293"/>
  <c r="C293"/>
  <c r="C217"/>
  <c r="D217"/>
  <c r="B217"/>
  <c r="B244"/>
  <c r="D244"/>
  <c r="C244"/>
  <c r="B260"/>
  <c r="D260"/>
  <c r="C260"/>
  <c r="B276"/>
  <c r="D276"/>
  <c r="C276"/>
  <c r="C65"/>
  <c r="D65"/>
  <c r="B65"/>
  <c r="C105"/>
  <c r="B105"/>
  <c r="D105"/>
  <c r="C121"/>
  <c r="B121"/>
  <c r="D121"/>
  <c r="C137"/>
  <c r="B137"/>
  <c r="D137"/>
  <c r="C100"/>
  <c r="B100"/>
  <c r="D100"/>
  <c r="C116"/>
  <c r="B116"/>
  <c r="D116"/>
  <c r="C132"/>
  <c r="B132"/>
  <c r="D132"/>
  <c r="C172"/>
  <c r="D172"/>
  <c r="B172"/>
  <c r="C180"/>
  <c r="D180"/>
  <c r="B180"/>
  <c r="C190"/>
  <c r="D190"/>
  <c r="B190"/>
  <c r="B144"/>
  <c r="C144"/>
  <c r="D144"/>
  <c r="B152"/>
  <c r="C152"/>
  <c r="D152"/>
  <c r="B164"/>
  <c r="C164"/>
  <c r="D164"/>
  <c r="C214"/>
  <c r="D214"/>
  <c r="B214"/>
  <c r="B199"/>
  <c r="C199"/>
  <c r="D199"/>
  <c r="B245"/>
  <c r="D245"/>
  <c r="C245"/>
  <c r="B273"/>
  <c r="D273"/>
  <c r="C273"/>
  <c r="B294"/>
  <c r="D294"/>
  <c r="C294"/>
  <c r="C237"/>
  <c r="D237"/>
  <c r="B237"/>
  <c r="B254"/>
  <c r="D254"/>
  <c r="C254"/>
  <c r="B278"/>
  <c r="D278"/>
  <c r="C278"/>
  <c r="B162"/>
  <c r="C162"/>
  <c r="D162"/>
  <c r="C218"/>
  <c r="D218"/>
  <c r="B218"/>
  <c r="C227"/>
  <c r="D227"/>
  <c r="B227"/>
  <c r="B269"/>
  <c r="D269"/>
  <c r="C269"/>
  <c r="B296"/>
  <c r="D296"/>
  <c r="C296"/>
  <c r="D13"/>
  <c r="B13"/>
  <c r="C13"/>
  <c r="Z6" i="12"/>
  <c r="J6" s="1"/>
  <c r="J5"/>
  <c r="S4"/>
  <c r="S8"/>
  <c r="S14"/>
  <c r="S22"/>
  <c r="S13"/>
  <c r="S21"/>
  <c r="S28"/>
  <c r="S32"/>
  <c r="S36"/>
  <c r="S40"/>
  <c r="S44"/>
  <c r="S48"/>
  <c r="S52"/>
  <c r="S56"/>
  <c r="S64"/>
  <c r="S72"/>
  <c r="S80"/>
  <c r="S88"/>
  <c r="S96"/>
  <c r="S104"/>
  <c r="S108"/>
  <c r="S112"/>
  <c r="S114"/>
  <c r="S116"/>
  <c r="S118"/>
  <c r="S120"/>
  <c r="S122"/>
  <c r="S124"/>
  <c r="S126"/>
  <c r="S128"/>
  <c r="S130"/>
  <c r="S132"/>
  <c r="S134"/>
  <c r="S57"/>
  <c r="S61"/>
  <c r="S65"/>
  <c r="S69"/>
  <c r="S73"/>
  <c r="S77"/>
  <c r="S81"/>
  <c r="S85"/>
  <c r="S89"/>
  <c r="S93"/>
  <c r="S97"/>
  <c r="S101"/>
  <c r="S136"/>
  <c r="S140"/>
  <c r="S144"/>
  <c r="S148"/>
  <c r="S152"/>
  <c r="S156"/>
  <c r="S160"/>
  <c r="S164"/>
  <c r="S168"/>
  <c r="S172"/>
  <c r="S176"/>
  <c r="S137"/>
  <c r="S141"/>
  <c r="S145"/>
  <c r="S149"/>
  <c r="S153"/>
  <c r="S157"/>
  <c r="S161"/>
  <c r="S165"/>
  <c r="S169"/>
  <c r="S173"/>
  <c r="S177"/>
  <c r="S180"/>
  <c r="S182"/>
  <c r="S184"/>
  <c r="S186"/>
  <c r="S188"/>
  <c r="S190"/>
  <c r="S192"/>
  <c r="S194"/>
  <c r="S196"/>
  <c r="S198"/>
  <c r="S200"/>
  <c r="S202"/>
  <c r="S204"/>
  <c r="S206"/>
  <c r="S208"/>
  <c r="S210"/>
  <c r="S212"/>
  <c r="S214"/>
  <c r="S216"/>
  <c r="S218"/>
  <c r="S220"/>
  <c r="S222"/>
  <c r="S224"/>
  <c r="S226"/>
  <c r="S228"/>
  <c r="S230"/>
  <c r="S232"/>
  <c r="S234"/>
  <c r="S236"/>
  <c r="S3"/>
  <c r="S7"/>
  <c r="S12"/>
  <c r="S20"/>
  <c r="S11"/>
  <c r="S19"/>
  <c r="S27"/>
  <c r="S31"/>
  <c r="S35"/>
  <c r="S39"/>
  <c r="S43"/>
  <c r="S47"/>
  <c r="S51"/>
  <c r="S55"/>
  <c r="S62"/>
  <c r="S70"/>
  <c r="S78"/>
  <c r="S86"/>
  <c r="S94"/>
  <c r="S102"/>
  <c r="S107"/>
  <c r="S111"/>
  <c r="S115"/>
  <c r="S119"/>
  <c r="S123"/>
  <c r="S127"/>
  <c r="S131"/>
  <c r="S135"/>
  <c r="S63"/>
  <c r="S71"/>
  <c r="S79"/>
  <c r="S87"/>
  <c r="S95"/>
  <c r="S103"/>
  <c r="S142"/>
  <c r="S150"/>
  <c r="S158"/>
  <c r="S166"/>
  <c r="S174"/>
  <c r="S139"/>
  <c r="S147"/>
  <c r="S155"/>
  <c r="S163"/>
  <c r="S171"/>
  <c r="S179"/>
  <c r="S183"/>
  <c r="S187"/>
  <c r="S191"/>
  <c r="S195"/>
  <c r="S199"/>
  <c r="S203"/>
  <c r="S207"/>
  <c r="S211"/>
  <c r="S215"/>
  <c r="S219"/>
  <c r="S223"/>
  <c r="S227"/>
  <c r="S231"/>
  <c r="S235"/>
  <c r="S238"/>
  <c r="S240"/>
  <c r="S242"/>
  <c r="S244"/>
  <c r="S246"/>
  <c r="S248"/>
  <c r="S250"/>
  <c r="S252"/>
  <c r="S254"/>
  <c r="S256"/>
  <c r="S258"/>
  <c r="S260"/>
  <c r="S262"/>
  <c r="S264"/>
  <c r="S266"/>
  <c r="S268"/>
  <c r="S270"/>
  <c r="S273"/>
  <c r="S277"/>
  <c r="S281"/>
  <c r="S285"/>
  <c r="S289"/>
  <c r="S293"/>
  <c r="S297"/>
  <c r="S272"/>
  <c r="S276"/>
  <c r="S280"/>
  <c r="S284"/>
  <c r="S288"/>
  <c r="S292"/>
  <c r="S296"/>
  <c r="S300"/>
  <c r="S2"/>
  <c r="S5"/>
  <c r="S16"/>
  <c r="S15"/>
  <c r="S29"/>
  <c r="S37"/>
  <c r="S45"/>
  <c r="S53"/>
  <c r="S66"/>
  <c r="S82"/>
  <c r="S98"/>
  <c r="S109"/>
  <c r="S117"/>
  <c r="S125"/>
  <c r="S133"/>
  <c r="S67"/>
  <c r="S83"/>
  <c r="S99"/>
  <c r="S146"/>
  <c r="S162"/>
  <c r="S178"/>
  <c r="S151"/>
  <c r="S167"/>
  <c r="S181"/>
  <c r="S189"/>
  <c r="S197"/>
  <c r="S205"/>
  <c r="S213"/>
  <c r="S221"/>
  <c r="S229"/>
  <c r="S237"/>
  <c r="S241"/>
  <c r="S245"/>
  <c r="S249"/>
  <c r="S253"/>
  <c r="S257"/>
  <c r="S261"/>
  <c r="S265"/>
  <c r="S269"/>
  <c r="S275"/>
  <c r="S283"/>
  <c r="S291"/>
  <c r="S299"/>
  <c r="S278"/>
  <c r="S286"/>
  <c r="S294"/>
  <c r="S9"/>
  <c r="S24"/>
  <c r="S23"/>
  <c r="S33"/>
  <c r="S41"/>
  <c r="S49"/>
  <c r="S58"/>
  <c r="S74"/>
  <c r="S90"/>
  <c r="S105"/>
  <c r="S113"/>
  <c r="S121"/>
  <c r="S129"/>
  <c r="S59"/>
  <c r="S75"/>
  <c r="S91"/>
  <c r="S138"/>
  <c r="S154"/>
  <c r="S170"/>
  <c r="S143"/>
  <c r="S159"/>
  <c r="S175"/>
  <c r="S185"/>
  <c r="S193"/>
  <c r="S201"/>
  <c r="S209"/>
  <c r="S217"/>
  <c r="S225"/>
  <c r="S233"/>
  <c r="S239"/>
  <c r="S243"/>
  <c r="S247"/>
  <c r="S251"/>
  <c r="S255"/>
  <c r="S259"/>
  <c r="S263"/>
  <c r="S267"/>
  <c r="S271"/>
  <c r="S279"/>
  <c r="S287"/>
  <c r="S295"/>
  <c r="S274"/>
  <c r="S282"/>
  <c r="S290"/>
  <c r="S298"/>
  <c r="Z6" i="1"/>
  <c r="H6" i="20"/>
  <c r="Z7" i="1"/>
  <c r="J7" s="1"/>
  <c r="H7" i="20"/>
  <c r="J7" i="19" s="1"/>
  <c r="D300" i="16"/>
  <c r="B300"/>
  <c r="C300"/>
  <c r="B282"/>
  <c r="D282"/>
  <c r="C282"/>
  <c r="C290"/>
  <c r="D290"/>
  <c r="B290"/>
  <c r="C261"/>
  <c r="B261"/>
  <c r="D261"/>
  <c r="D201"/>
  <c r="C201"/>
  <c r="B201"/>
  <c r="C212"/>
  <c r="B212"/>
  <c r="D212"/>
  <c r="D154"/>
  <c r="C154"/>
  <c r="B154"/>
  <c r="C270"/>
  <c r="B270"/>
  <c r="D270"/>
  <c r="C250"/>
  <c r="D250"/>
  <c r="B250"/>
  <c r="B229"/>
  <c r="C229"/>
  <c r="D229"/>
  <c r="C292"/>
  <c r="D292"/>
  <c r="B292"/>
  <c r="C265"/>
  <c r="B265"/>
  <c r="D265"/>
  <c r="B235"/>
  <c r="D235"/>
  <c r="C235"/>
  <c r="B234"/>
  <c r="C234"/>
  <c r="D234"/>
  <c r="C210"/>
  <c r="D210"/>
  <c r="B210"/>
  <c r="D160"/>
  <c r="B160"/>
  <c r="C160"/>
  <c r="D150"/>
  <c r="C150"/>
  <c r="B150"/>
  <c r="B196"/>
  <c r="C196"/>
  <c r="D196"/>
  <c r="B188"/>
  <c r="D188"/>
  <c r="C188"/>
  <c r="B178"/>
  <c r="C178"/>
  <c r="D178"/>
  <c r="B170"/>
  <c r="D170"/>
  <c r="C170"/>
  <c r="D128"/>
  <c r="C128"/>
  <c r="B128"/>
  <c r="D112"/>
  <c r="B112"/>
  <c r="C112"/>
  <c r="C97"/>
  <c r="B97"/>
  <c r="D97"/>
  <c r="D133"/>
  <c r="B133"/>
  <c r="C133"/>
  <c r="D117"/>
  <c r="C117"/>
  <c r="B117"/>
  <c r="D101"/>
  <c r="B101"/>
  <c r="C101"/>
  <c r="C272"/>
  <c r="B272"/>
  <c r="D272"/>
  <c r="C256"/>
  <c r="D256"/>
  <c r="B256"/>
  <c r="C240"/>
  <c r="B240"/>
  <c r="D240"/>
  <c r="C299"/>
  <c r="D299"/>
  <c r="B299"/>
  <c r="C291"/>
  <c r="B291"/>
  <c r="D291"/>
  <c r="C279"/>
  <c r="D279"/>
  <c r="B279"/>
  <c r="C263"/>
  <c r="B263"/>
  <c r="D263"/>
  <c r="C247"/>
  <c r="D247"/>
  <c r="B247"/>
  <c r="B223"/>
  <c r="C223"/>
  <c r="D223"/>
  <c r="D198"/>
  <c r="C198"/>
  <c r="B198"/>
  <c r="B224"/>
  <c r="C224"/>
  <c r="D224"/>
  <c r="C211"/>
  <c r="D211"/>
  <c r="B211"/>
  <c r="C167"/>
  <c r="B167"/>
  <c r="D167"/>
  <c r="D159"/>
  <c r="C159"/>
  <c r="B159"/>
  <c r="D151"/>
  <c r="B151"/>
  <c r="C151"/>
  <c r="B197"/>
  <c r="D197"/>
  <c r="C197"/>
  <c r="B189"/>
  <c r="C189"/>
  <c r="D189"/>
  <c r="B181"/>
  <c r="C181"/>
  <c r="D181"/>
  <c r="B173"/>
  <c r="C173"/>
  <c r="D173"/>
  <c r="D134"/>
  <c r="C134"/>
  <c r="B134"/>
  <c r="D118"/>
  <c r="C118"/>
  <c r="B118"/>
  <c r="D102"/>
  <c r="C102"/>
  <c r="B102"/>
  <c r="D139"/>
  <c r="B139"/>
  <c r="C139"/>
  <c r="D123"/>
  <c r="C123"/>
  <c r="B123"/>
  <c r="D107"/>
  <c r="C107"/>
  <c r="B107"/>
  <c r="C5"/>
  <c r="B5"/>
  <c r="D5"/>
  <c r="D46"/>
  <c r="B46"/>
  <c r="C46"/>
  <c r="D70"/>
  <c r="C70"/>
  <c r="B70"/>
  <c r="C6"/>
  <c r="B6"/>
  <c r="D6"/>
  <c r="C74"/>
  <c r="D74"/>
  <c r="B74"/>
  <c r="C42"/>
  <c r="B42"/>
  <c r="D42"/>
  <c r="D10"/>
  <c r="C10"/>
  <c r="B10"/>
  <c r="B88"/>
  <c r="C88"/>
  <c r="D88"/>
  <c r="D72"/>
  <c r="C72"/>
  <c r="B72"/>
  <c r="B56"/>
  <c r="C56"/>
  <c r="D56"/>
  <c r="C40"/>
  <c r="D40"/>
  <c r="B40"/>
  <c r="B24"/>
  <c r="C24"/>
  <c r="D24"/>
  <c r="D95"/>
  <c r="C95"/>
  <c r="B95"/>
  <c r="D87"/>
  <c r="B87"/>
  <c r="C87"/>
  <c r="D79"/>
  <c r="B79"/>
  <c r="C79"/>
  <c r="B71"/>
  <c r="C71"/>
  <c r="D71"/>
  <c r="D63"/>
  <c r="C63"/>
  <c r="B63"/>
  <c r="D55"/>
  <c r="B55"/>
  <c r="C55"/>
  <c r="D47"/>
  <c r="B47"/>
  <c r="C47"/>
  <c r="B39"/>
  <c r="C39"/>
  <c r="D39"/>
  <c r="D31"/>
  <c r="C31"/>
  <c r="B31"/>
  <c r="C17"/>
  <c r="B17"/>
  <c r="D17"/>
  <c r="B27"/>
  <c r="D27"/>
  <c r="C27"/>
  <c r="C19"/>
  <c r="D19"/>
  <c r="B19"/>
  <c r="C11"/>
  <c r="D11"/>
  <c r="B11"/>
  <c r="D29"/>
  <c r="C29"/>
  <c r="B29"/>
  <c r="C45"/>
  <c r="B45"/>
  <c r="D45"/>
  <c r="D61"/>
  <c r="B61"/>
  <c r="C61"/>
  <c r="C77"/>
  <c r="B77"/>
  <c r="D77"/>
  <c r="D93"/>
  <c r="C93"/>
  <c r="B93"/>
  <c r="D36"/>
  <c r="B36"/>
  <c r="C36"/>
  <c r="D68"/>
  <c r="B68"/>
  <c r="C68"/>
  <c r="D34"/>
  <c r="C34"/>
  <c r="B34"/>
  <c r="C54"/>
  <c r="B54"/>
  <c r="D54"/>
  <c r="D94"/>
  <c r="C94"/>
  <c r="B94"/>
  <c r="D21"/>
  <c r="B21"/>
  <c r="C21"/>
  <c r="C57"/>
  <c r="B57"/>
  <c r="D57"/>
  <c r="C89"/>
  <c r="D89"/>
  <c r="B89"/>
  <c r="C60"/>
  <c r="D60"/>
  <c r="B60"/>
  <c r="C18"/>
  <c r="B18"/>
  <c r="D18"/>
  <c r="D22"/>
  <c r="C22"/>
  <c r="B22"/>
  <c r="D9"/>
  <c r="B9"/>
  <c r="C9"/>
  <c r="D81"/>
  <c r="C81"/>
  <c r="B81"/>
  <c r="D44"/>
  <c r="B44"/>
  <c r="C44"/>
  <c r="D2"/>
  <c r="B2"/>
  <c r="C2"/>
  <c r="D4"/>
  <c r="B4"/>
  <c r="C4"/>
  <c r="D103"/>
  <c r="C103"/>
  <c r="B103"/>
  <c r="D119"/>
  <c r="B119"/>
  <c r="C119"/>
  <c r="D135"/>
  <c r="C135"/>
  <c r="B135"/>
  <c r="D98"/>
  <c r="B98"/>
  <c r="C98"/>
  <c r="D114"/>
  <c r="C114"/>
  <c r="B114"/>
  <c r="D130"/>
  <c r="B130"/>
  <c r="C130"/>
  <c r="B171"/>
  <c r="C171"/>
  <c r="D171"/>
  <c r="B179"/>
  <c r="D179"/>
  <c r="C179"/>
  <c r="B187"/>
  <c r="C187"/>
  <c r="D187"/>
  <c r="B195"/>
  <c r="D195"/>
  <c r="C195"/>
  <c r="D149"/>
  <c r="B149"/>
  <c r="C149"/>
  <c r="D157"/>
  <c r="C157"/>
  <c r="B157"/>
  <c r="D165"/>
  <c r="B165"/>
  <c r="C165"/>
  <c r="C209"/>
  <c r="D209"/>
  <c r="B209"/>
  <c r="B220"/>
  <c r="C220"/>
  <c r="D220"/>
  <c r="B236"/>
  <c r="D236"/>
  <c r="C236"/>
  <c r="B215"/>
  <c r="C215"/>
  <c r="D215"/>
  <c r="C243"/>
  <c r="D243"/>
  <c r="B243"/>
  <c r="C259"/>
  <c r="B259"/>
  <c r="D259"/>
  <c r="C275"/>
  <c r="D275"/>
  <c r="B275"/>
  <c r="C289"/>
  <c r="B289"/>
  <c r="D289"/>
  <c r="C297"/>
  <c r="D297"/>
  <c r="B297"/>
  <c r="B233"/>
  <c r="C233"/>
  <c r="D233"/>
  <c r="C252"/>
  <c r="D252"/>
  <c r="B252"/>
  <c r="C268"/>
  <c r="B268"/>
  <c r="D268"/>
  <c r="C284"/>
  <c r="D284"/>
  <c r="B284"/>
  <c r="D86"/>
  <c r="C86"/>
  <c r="B86"/>
  <c r="D113"/>
  <c r="C113"/>
  <c r="B113"/>
  <c r="D129"/>
  <c r="B129"/>
  <c r="C129"/>
  <c r="B142"/>
  <c r="C142"/>
  <c r="D142"/>
  <c r="D108"/>
  <c r="B108"/>
  <c r="C108"/>
  <c r="D124"/>
  <c r="C124"/>
  <c r="B124"/>
  <c r="B168"/>
  <c r="D168"/>
  <c r="C168"/>
  <c r="B176"/>
  <c r="C176"/>
  <c r="D176"/>
  <c r="B186"/>
  <c r="D186"/>
  <c r="C186"/>
  <c r="B194"/>
  <c r="C194"/>
  <c r="D194"/>
  <c r="D148"/>
  <c r="C148"/>
  <c r="B148"/>
  <c r="D158"/>
  <c r="B158"/>
  <c r="C158"/>
  <c r="C208"/>
  <c r="D208"/>
  <c r="B208"/>
  <c r="B226"/>
  <c r="C226"/>
  <c r="D226"/>
  <c r="B219"/>
  <c r="D219"/>
  <c r="C219"/>
  <c r="C257"/>
  <c r="B257"/>
  <c r="D257"/>
  <c r="C288"/>
  <c r="D288"/>
  <c r="B288"/>
  <c r="B221"/>
  <c r="C221"/>
  <c r="D221"/>
  <c r="C246"/>
  <c r="D246"/>
  <c r="B246"/>
  <c r="C266"/>
  <c r="B266"/>
  <c r="D266"/>
  <c r="B184"/>
  <c r="D184"/>
  <c r="C184"/>
  <c r="C206"/>
  <c r="B206"/>
  <c r="D206"/>
  <c r="B238"/>
  <c r="D238"/>
  <c r="C238"/>
  <c r="C249"/>
  <c r="B249"/>
  <c r="D249"/>
  <c r="C285"/>
  <c r="D285"/>
  <c r="B285"/>
  <c r="B274"/>
  <c r="D274"/>
  <c r="C274"/>
  <c r="A2" i="17"/>
  <c r="A4"/>
  <c r="A8"/>
  <c r="A12"/>
  <c r="A16"/>
  <c r="A20"/>
  <c r="A24"/>
  <c r="A28"/>
  <c r="A32"/>
  <c r="A36"/>
  <c r="A40"/>
  <c r="A44"/>
  <c r="A48"/>
  <c r="A52"/>
  <c r="A56"/>
  <c r="A3"/>
  <c r="A7"/>
  <c r="A11"/>
  <c r="A15"/>
  <c r="A19"/>
  <c r="A23"/>
  <c r="A27"/>
  <c r="A31"/>
  <c r="A35"/>
  <c r="A39"/>
  <c r="A43"/>
  <c r="A47"/>
  <c r="A51"/>
  <c r="A55"/>
  <c r="A59"/>
  <c r="A62"/>
  <c r="A66"/>
  <c r="A70"/>
  <c r="A74"/>
  <c r="A78"/>
  <c r="A82"/>
  <c r="A86"/>
  <c r="A90"/>
  <c r="A94"/>
  <c r="A98"/>
  <c r="A102"/>
  <c r="A106"/>
  <c r="A110"/>
  <c r="A114"/>
  <c r="A61"/>
  <c r="A65"/>
  <c r="A69"/>
  <c r="A73"/>
  <c r="A77"/>
  <c r="A81"/>
  <c r="A85"/>
  <c r="A89"/>
  <c r="A93"/>
  <c r="A97"/>
  <c r="A101"/>
  <c r="A105"/>
  <c r="A109"/>
  <c r="A113"/>
  <c r="A117"/>
  <c r="A121"/>
  <c r="A125"/>
  <c r="A129"/>
  <c r="A133"/>
  <c r="A137"/>
  <c r="A141"/>
  <c r="A145"/>
  <c r="A149"/>
  <c r="A153"/>
  <c r="A157"/>
  <c r="A161"/>
  <c r="A165"/>
  <c r="A169"/>
  <c r="A173"/>
  <c r="A177"/>
  <c r="A181"/>
  <c r="A185"/>
  <c r="A189"/>
  <c r="A193"/>
  <c r="A197"/>
  <c r="A201"/>
  <c r="A205"/>
  <c r="A209"/>
  <c r="A213"/>
  <c r="A217"/>
  <c r="A221"/>
  <c r="A225"/>
  <c r="A229"/>
  <c r="A120"/>
  <c r="A124"/>
  <c r="A128"/>
  <c r="A132"/>
  <c r="A136"/>
  <c r="A140"/>
  <c r="A144"/>
  <c r="A148"/>
  <c r="A152"/>
  <c r="A156"/>
  <c r="A160"/>
  <c r="A164"/>
  <c r="A168"/>
  <c r="A172"/>
  <c r="A176"/>
  <c r="A180"/>
  <c r="A184"/>
  <c r="A188"/>
  <c r="A192"/>
  <c r="A196"/>
  <c r="A200"/>
  <c r="A204"/>
  <c r="A208"/>
  <c r="A212"/>
  <c r="A216"/>
  <c r="A220"/>
  <c r="A224"/>
  <c r="A228"/>
  <c r="A233"/>
  <c r="A237"/>
  <c r="A241"/>
  <c r="A245"/>
  <c r="A249"/>
  <c r="A230"/>
  <c r="A234"/>
  <c r="A238"/>
  <c r="A242"/>
  <c r="A246"/>
  <c r="A250"/>
  <c r="A6"/>
  <c r="A14"/>
  <c r="A22"/>
  <c r="A30"/>
  <c r="A38"/>
  <c r="A46"/>
  <c r="A54"/>
  <c r="A5"/>
  <c r="A13"/>
  <c r="A21"/>
  <c r="A29"/>
  <c r="A37"/>
  <c r="A45"/>
  <c r="A53"/>
  <c r="A60"/>
  <c r="A68"/>
  <c r="A76"/>
  <c r="A84"/>
  <c r="A92"/>
  <c r="A100"/>
  <c r="A108"/>
  <c r="A116"/>
  <c r="A67"/>
  <c r="A75"/>
  <c r="A83"/>
  <c r="A91"/>
  <c r="A99"/>
  <c r="A107"/>
  <c r="A115"/>
  <c r="A123"/>
  <c r="A131"/>
  <c r="A139"/>
  <c r="A147"/>
  <c r="A155"/>
  <c r="A163"/>
  <c r="A171"/>
  <c r="A179"/>
  <c r="A187"/>
  <c r="A195"/>
  <c r="A203"/>
  <c r="A211"/>
  <c r="A219"/>
  <c r="A227"/>
  <c r="A122"/>
  <c r="A130"/>
  <c r="A138"/>
  <c r="A146"/>
  <c r="A154"/>
  <c r="A162"/>
  <c r="A170"/>
  <c r="A178"/>
  <c r="A186"/>
  <c r="A194"/>
  <c r="A202"/>
  <c r="A210"/>
  <c r="A218"/>
  <c r="A226"/>
  <c r="A235"/>
  <c r="A243"/>
  <c r="A251"/>
  <c r="A236"/>
  <c r="A244"/>
  <c r="A10"/>
  <c r="A18"/>
  <c r="A26"/>
  <c r="A34"/>
  <c r="A42"/>
  <c r="A50"/>
  <c r="A58"/>
  <c r="A9"/>
  <c r="A17"/>
  <c r="A25"/>
  <c r="A33"/>
  <c r="A41"/>
  <c r="A49"/>
  <c r="A57"/>
  <c r="A64"/>
  <c r="A72"/>
  <c r="A80"/>
  <c r="A88"/>
  <c r="A96"/>
  <c r="A104"/>
  <c r="A112"/>
  <c r="A63"/>
  <c r="A71"/>
  <c r="A79"/>
  <c r="A87"/>
  <c r="A95"/>
  <c r="A103"/>
  <c r="A111"/>
  <c r="A119"/>
  <c r="A127"/>
  <c r="A135"/>
  <c r="A143"/>
  <c r="A151"/>
  <c r="A159"/>
  <c r="A167"/>
  <c r="A175"/>
  <c r="A183"/>
  <c r="A191"/>
  <c r="A199"/>
  <c r="A207"/>
  <c r="A215"/>
  <c r="A223"/>
  <c r="A118"/>
  <c r="A126"/>
  <c r="A134"/>
  <c r="A142"/>
  <c r="A150"/>
  <c r="A158"/>
  <c r="A166"/>
  <c r="A174"/>
  <c r="A182"/>
  <c r="A190"/>
  <c r="A198"/>
  <c r="A206"/>
  <c r="A214"/>
  <c r="A222"/>
  <c r="A231"/>
  <c r="A239"/>
  <c r="A247"/>
  <c r="A232"/>
  <c r="A240"/>
  <c r="A248"/>
  <c r="J18" i="16" l="1"/>
  <c r="J15"/>
  <c r="J14"/>
  <c r="J17"/>
  <c r="J16"/>
  <c r="J22"/>
  <c r="J23"/>
  <c r="J24"/>
  <c r="J21"/>
  <c r="J20"/>
  <c r="S57" i="1"/>
  <c r="S3"/>
  <c r="S20"/>
  <c r="S6"/>
  <c r="S27"/>
  <c r="S36"/>
  <c r="J6"/>
  <c r="S28"/>
  <c r="S40"/>
  <c r="S48"/>
  <c r="S56"/>
  <c r="S64"/>
  <c r="S72"/>
  <c r="S80"/>
  <c r="S88"/>
  <c r="S96"/>
  <c r="S104"/>
  <c r="S112"/>
  <c r="S120"/>
  <c r="S128"/>
  <c r="S136"/>
  <c r="S144"/>
  <c r="S152"/>
  <c r="S160"/>
  <c r="S168"/>
  <c r="S176"/>
  <c r="S184"/>
  <c r="S192"/>
  <c r="S200"/>
  <c r="S208"/>
  <c r="S216"/>
  <c r="S224"/>
  <c r="S232"/>
  <c r="S240"/>
  <c r="S248"/>
  <c r="S256"/>
  <c r="S264"/>
  <c r="S272"/>
  <c r="S280"/>
  <c r="S288"/>
  <c r="S296"/>
  <c r="S295"/>
  <c r="S279"/>
  <c r="S263"/>
  <c r="S247"/>
  <c r="S231"/>
  <c r="S215"/>
  <c r="S199"/>
  <c r="S183"/>
  <c r="S167"/>
  <c r="S151"/>
  <c r="S135"/>
  <c r="S119"/>
  <c r="S103"/>
  <c r="S87"/>
  <c r="S71"/>
  <c r="S55"/>
  <c r="S31"/>
  <c r="S7"/>
  <c r="S293"/>
  <c r="S277"/>
  <c r="S261"/>
  <c r="S245"/>
  <c r="S229"/>
  <c r="S213"/>
  <c r="S197"/>
  <c r="S181"/>
  <c r="S165"/>
  <c r="S149"/>
  <c r="S133"/>
  <c r="S117"/>
  <c r="S101"/>
  <c r="S85"/>
  <c r="S69"/>
  <c r="S53"/>
  <c r="S29"/>
  <c r="S13"/>
  <c r="S14"/>
  <c r="S22"/>
  <c r="S30"/>
  <c r="S38"/>
  <c r="S54"/>
  <c r="S62"/>
  <c r="S70"/>
  <c r="S78"/>
  <c r="S86"/>
  <c r="S94"/>
  <c r="S102"/>
  <c r="S110"/>
  <c r="S118"/>
  <c r="S126"/>
  <c r="S134"/>
  <c r="S142"/>
  <c r="S150"/>
  <c r="S158"/>
  <c r="S166"/>
  <c r="S174"/>
  <c r="S182"/>
  <c r="S190"/>
  <c r="S198"/>
  <c r="S206"/>
  <c r="S214"/>
  <c r="S222"/>
  <c r="S230"/>
  <c r="S238"/>
  <c r="S246"/>
  <c r="S254"/>
  <c r="S262"/>
  <c r="S270"/>
  <c r="S278"/>
  <c r="S286"/>
  <c r="S294"/>
  <c r="S299"/>
  <c r="S283"/>
  <c r="S267"/>
  <c r="S251"/>
  <c r="S235"/>
  <c r="S219"/>
  <c r="S203"/>
  <c r="S187"/>
  <c r="S171"/>
  <c r="S155"/>
  <c r="S139"/>
  <c r="S123"/>
  <c r="S107"/>
  <c r="S91"/>
  <c r="S75"/>
  <c r="S59"/>
  <c r="S43"/>
  <c r="S19"/>
  <c r="S297"/>
  <c r="S281"/>
  <c r="S265"/>
  <c r="S249"/>
  <c r="S233"/>
  <c r="S217"/>
  <c r="S201"/>
  <c r="S185"/>
  <c r="S169"/>
  <c r="S153"/>
  <c r="S137"/>
  <c r="S121"/>
  <c r="S105"/>
  <c r="S89"/>
  <c r="S73"/>
  <c r="S49"/>
  <c r="S33"/>
  <c r="S17"/>
  <c r="S39"/>
  <c r="S10"/>
  <c r="S50"/>
  <c r="S15"/>
  <c r="S44"/>
  <c r="S60"/>
  <c r="S76"/>
  <c r="S92"/>
  <c r="S108"/>
  <c r="S124"/>
  <c r="S140"/>
  <c r="S156"/>
  <c r="S172"/>
  <c r="S188"/>
  <c r="S204"/>
  <c r="S220"/>
  <c r="S236"/>
  <c r="S252"/>
  <c r="S268"/>
  <c r="S284"/>
  <c r="S300"/>
  <c r="S271"/>
  <c r="S239"/>
  <c r="S207"/>
  <c r="S175"/>
  <c r="S143"/>
  <c r="S111"/>
  <c r="S79"/>
  <c r="S47"/>
  <c r="S2"/>
  <c r="S269"/>
  <c r="S237"/>
  <c r="S205"/>
  <c r="S173"/>
  <c r="S141"/>
  <c r="S109"/>
  <c r="S77"/>
  <c r="S37"/>
  <c r="S5"/>
  <c r="S46"/>
  <c r="S66"/>
  <c r="S82"/>
  <c r="S98"/>
  <c r="S114"/>
  <c r="S130"/>
  <c r="S146"/>
  <c r="S162"/>
  <c r="S178"/>
  <c r="S194"/>
  <c r="S210"/>
  <c r="S226"/>
  <c r="S242"/>
  <c r="S258"/>
  <c r="S274"/>
  <c r="S290"/>
  <c r="S291"/>
  <c r="S259"/>
  <c r="S227"/>
  <c r="S195"/>
  <c r="S163"/>
  <c r="S131"/>
  <c r="S99"/>
  <c r="S67"/>
  <c r="S35"/>
  <c r="S289"/>
  <c r="S257"/>
  <c r="S225"/>
  <c r="S193"/>
  <c r="S161"/>
  <c r="S129"/>
  <c r="S97"/>
  <c r="S65"/>
  <c r="S25"/>
  <c r="S42"/>
  <c r="S12"/>
  <c r="S32"/>
  <c r="S68"/>
  <c r="S100"/>
  <c r="S132"/>
  <c r="S164"/>
  <c r="S196"/>
  <c r="S228"/>
  <c r="S260"/>
  <c r="S292"/>
  <c r="S255"/>
  <c r="S191"/>
  <c r="S127"/>
  <c r="S63"/>
  <c r="S285"/>
  <c r="S221"/>
  <c r="S157"/>
  <c r="S93"/>
  <c r="S58"/>
  <c r="S90"/>
  <c r="S122"/>
  <c r="S154"/>
  <c r="S186"/>
  <c r="S218"/>
  <c r="S250"/>
  <c r="S282"/>
  <c r="S275"/>
  <c r="S211"/>
  <c r="S147"/>
  <c r="S83"/>
  <c r="S241"/>
  <c r="S177"/>
  <c r="S113"/>
  <c r="S41"/>
  <c r="S84"/>
  <c r="S148"/>
  <c r="S212"/>
  <c r="S276"/>
  <c r="S223"/>
  <c r="S95"/>
  <c r="S253"/>
  <c r="S125"/>
  <c r="S74"/>
  <c r="S138"/>
  <c r="S202"/>
  <c r="S266"/>
  <c r="S243"/>
  <c r="S115"/>
  <c r="S209"/>
  <c r="S81"/>
  <c r="S45"/>
  <c r="S52"/>
  <c r="S116"/>
  <c r="S180"/>
  <c r="S244"/>
  <c r="S287"/>
  <c r="S159"/>
  <c r="S23"/>
  <c r="S189"/>
  <c r="S61"/>
  <c r="S34"/>
  <c r="S106"/>
  <c r="S170"/>
  <c r="S234"/>
  <c r="S298"/>
  <c r="S179"/>
  <c r="S51"/>
  <c r="S273"/>
  <c r="S145"/>
  <c r="S9"/>
  <c r="T290" i="12"/>
  <c r="X290"/>
  <c r="W290"/>
  <c r="U290"/>
  <c r="V290"/>
  <c r="T274"/>
  <c r="X274"/>
  <c r="W274"/>
  <c r="U274"/>
  <c r="V274"/>
  <c r="T287"/>
  <c r="X287"/>
  <c r="U287"/>
  <c r="W287"/>
  <c r="V287"/>
  <c r="U271"/>
  <c r="X271"/>
  <c r="T271"/>
  <c r="W271"/>
  <c r="V271"/>
  <c r="U263"/>
  <c r="V263"/>
  <c r="T263"/>
  <c r="X263"/>
  <c r="W263"/>
  <c r="U255"/>
  <c r="V255"/>
  <c r="T255"/>
  <c r="X255"/>
  <c r="W255"/>
  <c r="T247"/>
  <c r="X247"/>
  <c r="W247"/>
  <c r="U247"/>
  <c r="V247"/>
  <c r="T239"/>
  <c r="X239"/>
  <c r="W239"/>
  <c r="U239"/>
  <c r="V239"/>
  <c r="V225"/>
  <c r="U225"/>
  <c r="T225"/>
  <c r="W225"/>
  <c r="X225"/>
  <c r="V209"/>
  <c r="U209"/>
  <c r="T209"/>
  <c r="W209"/>
  <c r="X209"/>
  <c r="V193"/>
  <c r="U193"/>
  <c r="T193"/>
  <c r="W193"/>
  <c r="X193"/>
  <c r="V175"/>
  <c r="U175"/>
  <c r="T175"/>
  <c r="W175"/>
  <c r="X175"/>
  <c r="V143"/>
  <c r="U143"/>
  <c r="T143"/>
  <c r="W143"/>
  <c r="X143"/>
  <c r="V154"/>
  <c r="W154"/>
  <c r="T154"/>
  <c r="U154"/>
  <c r="X154"/>
  <c r="V91"/>
  <c r="U91"/>
  <c r="T91"/>
  <c r="W91"/>
  <c r="X91"/>
  <c r="V59"/>
  <c r="U59"/>
  <c r="T59"/>
  <c r="W59"/>
  <c r="X59"/>
  <c r="W121"/>
  <c r="V121"/>
  <c r="U121"/>
  <c r="X121"/>
  <c r="T121"/>
  <c r="W105"/>
  <c r="V105"/>
  <c r="U105"/>
  <c r="X105"/>
  <c r="T105"/>
  <c r="V74"/>
  <c r="W74"/>
  <c r="T74"/>
  <c r="U74"/>
  <c r="X74"/>
  <c r="W49"/>
  <c r="V49"/>
  <c r="U49"/>
  <c r="X49"/>
  <c r="T49"/>
  <c r="V33"/>
  <c r="U33"/>
  <c r="T33"/>
  <c r="W33"/>
  <c r="X33"/>
  <c r="V24"/>
  <c r="W24"/>
  <c r="T24"/>
  <c r="U24"/>
  <c r="X24"/>
  <c r="V294"/>
  <c r="U294"/>
  <c r="T294"/>
  <c r="W294"/>
  <c r="X294"/>
  <c r="V278"/>
  <c r="U278"/>
  <c r="T278"/>
  <c r="W278"/>
  <c r="X278"/>
  <c r="V291"/>
  <c r="W291"/>
  <c r="T291"/>
  <c r="U291"/>
  <c r="X291"/>
  <c r="V275"/>
  <c r="W275"/>
  <c r="T275"/>
  <c r="U275"/>
  <c r="X275"/>
  <c r="W265"/>
  <c r="T265"/>
  <c r="U265"/>
  <c r="X265"/>
  <c r="V265"/>
  <c r="W257"/>
  <c r="T257"/>
  <c r="U257"/>
  <c r="X257"/>
  <c r="V257"/>
  <c r="V249"/>
  <c r="U249"/>
  <c r="T249"/>
  <c r="W249"/>
  <c r="X249"/>
  <c r="V241"/>
  <c r="U241"/>
  <c r="T241"/>
  <c r="W241"/>
  <c r="X241"/>
  <c r="V229"/>
  <c r="U229"/>
  <c r="X229"/>
  <c r="T229"/>
  <c r="W229"/>
  <c r="V213"/>
  <c r="U213"/>
  <c r="X213"/>
  <c r="T213"/>
  <c r="W213"/>
  <c r="V197"/>
  <c r="U197"/>
  <c r="X197"/>
  <c r="T197"/>
  <c r="W197"/>
  <c r="V181"/>
  <c r="U181"/>
  <c r="X181"/>
  <c r="T181"/>
  <c r="W181"/>
  <c r="V151"/>
  <c r="U151"/>
  <c r="X151"/>
  <c r="T151"/>
  <c r="W151"/>
  <c r="V162"/>
  <c r="W162"/>
  <c r="X162"/>
  <c r="T162"/>
  <c r="U162"/>
  <c r="V99"/>
  <c r="U99"/>
  <c r="X99"/>
  <c r="T99"/>
  <c r="W99"/>
  <c r="V67"/>
  <c r="U67"/>
  <c r="X67"/>
  <c r="T67"/>
  <c r="W67"/>
  <c r="W125"/>
  <c r="V125"/>
  <c r="T125"/>
  <c r="U125"/>
  <c r="X125"/>
  <c r="W109"/>
  <c r="V109"/>
  <c r="T109"/>
  <c r="U109"/>
  <c r="X109"/>
  <c r="V82"/>
  <c r="W82"/>
  <c r="X82"/>
  <c r="T82"/>
  <c r="U82"/>
  <c r="W53"/>
  <c r="V53"/>
  <c r="T53"/>
  <c r="U53"/>
  <c r="X53"/>
  <c r="V37"/>
  <c r="U37"/>
  <c r="X37"/>
  <c r="T37"/>
  <c r="W37"/>
  <c r="V15"/>
  <c r="U15"/>
  <c r="X15"/>
  <c r="T15"/>
  <c r="W15"/>
  <c r="V5"/>
  <c r="U5"/>
  <c r="X5"/>
  <c r="T5"/>
  <c r="W5"/>
  <c r="V300"/>
  <c r="U300"/>
  <c r="X300"/>
  <c r="T300"/>
  <c r="W300"/>
  <c r="V292"/>
  <c r="U292"/>
  <c r="T292"/>
  <c r="W292"/>
  <c r="X292"/>
  <c r="V284"/>
  <c r="U284"/>
  <c r="X284"/>
  <c r="T284"/>
  <c r="W284"/>
  <c r="V276"/>
  <c r="U276"/>
  <c r="T276"/>
  <c r="W276"/>
  <c r="X276"/>
  <c r="V297"/>
  <c r="W297"/>
  <c r="X297"/>
  <c r="T297"/>
  <c r="U297"/>
  <c r="V289"/>
  <c r="W289"/>
  <c r="T289"/>
  <c r="U289"/>
  <c r="X289"/>
  <c r="V281"/>
  <c r="W281"/>
  <c r="X281"/>
  <c r="T281"/>
  <c r="U281"/>
  <c r="V273"/>
  <c r="W273"/>
  <c r="T273"/>
  <c r="U273"/>
  <c r="X273"/>
  <c r="W268"/>
  <c r="X268"/>
  <c r="T268"/>
  <c r="U268"/>
  <c r="V268"/>
  <c r="W264"/>
  <c r="X264"/>
  <c r="U264"/>
  <c r="V264"/>
  <c r="T264"/>
  <c r="W260"/>
  <c r="X260"/>
  <c r="T260"/>
  <c r="U260"/>
  <c r="V260"/>
  <c r="W256"/>
  <c r="X256"/>
  <c r="U256"/>
  <c r="V256"/>
  <c r="T256"/>
  <c r="V252"/>
  <c r="U252"/>
  <c r="X252"/>
  <c r="T252"/>
  <c r="W252"/>
  <c r="V248"/>
  <c r="U248"/>
  <c r="T248"/>
  <c r="W248"/>
  <c r="X248"/>
  <c r="V244"/>
  <c r="U244"/>
  <c r="X244"/>
  <c r="T244"/>
  <c r="W244"/>
  <c r="V240"/>
  <c r="U240"/>
  <c r="T240"/>
  <c r="W240"/>
  <c r="X240"/>
  <c r="T235"/>
  <c r="X235"/>
  <c r="W235"/>
  <c r="V235"/>
  <c r="U235"/>
  <c r="T227"/>
  <c r="X227"/>
  <c r="W227"/>
  <c r="V227"/>
  <c r="U227"/>
  <c r="T219"/>
  <c r="X219"/>
  <c r="W219"/>
  <c r="V219"/>
  <c r="U219"/>
  <c r="T211"/>
  <c r="X211"/>
  <c r="W211"/>
  <c r="V211"/>
  <c r="U211"/>
  <c r="T203"/>
  <c r="X203"/>
  <c r="W203"/>
  <c r="V203"/>
  <c r="U203"/>
  <c r="T195"/>
  <c r="X195"/>
  <c r="W195"/>
  <c r="V195"/>
  <c r="U195"/>
  <c r="T187"/>
  <c r="X187"/>
  <c r="W187"/>
  <c r="V187"/>
  <c r="U187"/>
  <c r="T179"/>
  <c r="U179"/>
  <c r="W179"/>
  <c r="V179"/>
  <c r="X179"/>
  <c r="T163"/>
  <c r="X163"/>
  <c r="W163"/>
  <c r="V163"/>
  <c r="U163"/>
  <c r="T147"/>
  <c r="X147"/>
  <c r="W147"/>
  <c r="V147"/>
  <c r="U147"/>
  <c r="T174"/>
  <c r="X174"/>
  <c r="U174"/>
  <c r="V174"/>
  <c r="W174"/>
  <c r="T158"/>
  <c r="X158"/>
  <c r="U158"/>
  <c r="V158"/>
  <c r="W158"/>
  <c r="T142"/>
  <c r="X142"/>
  <c r="U142"/>
  <c r="V142"/>
  <c r="W142"/>
  <c r="T95"/>
  <c r="X95"/>
  <c r="W95"/>
  <c r="V95"/>
  <c r="U95"/>
  <c r="T79"/>
  <c r="X79"/>
  <c r="W79"/>
  <c r="V79"/>
  <c r="U79"/>
  <c r="T63"/>
  <c r="X63"/>
  <c r="W63"/>
  <c r="V63"/>
  <c r="U63"/>
  <c r="U131"/>
  <c r="T131"/>
  <c r="X131"/>
  <c r="W131"/>
  <c r="V131"/>
  <c r="U123"/>
  <c r="T123"/>
  <c r="X123"/>
  <c r="W123"/>
  <c r="V123"/>
  <c r="U115"/>
  <c r="T115"/>
  <c r="X115"/>
  <c r="W115"/>
  <c r="V115"/>
  <c r="U107"/>
  <c r="T107"/>
  <c r="X107"/>
  <c r="W107"/>
  <c r="V107"/>
  <c r="T94"/>
  <c r="X94"/>
  <c r="U94"/>
  <c r="V94"/>
  <c r="W94"/>
  <c r="T78"/>
  <c r="X78"/>
  <c r="U78"/>
  <c r="V78"/>
  <c r="W78"/>
  <c r="T62"/>
  <c r="X62"/>
  <c r="U62"/>
  <c r="V62"/>
  <c r="W62"/>
  <c r="U51"/>
  <c r="T51"/>
  <c r="X51"/>
  <c r="W51"/>
  <c r="V51"/>
  <c r="T43"/>
  <c r="X43"/>
  <c r="W43"/>
  <c r="V43"/>
  <c r="U43"/>
  <c r="T35"/>
  <c r="X35"/>
  <c r="W35"/>
  <c r="V35"/>
  <c r="U35"/>
  <c r="T27"/>
  <c r="X27"/>
  <c r="W27"/>
  <c r="V27"/>
  <c r="U27"/>
  <c r="T11"/>
  <c r="X11"/>
  <c r="W11"/>
  <c r="V11"/>
  <c r="U11"/>
  <c r="T12"/>
  <c r="X12"/>
  <c r="U12"/>
  <c r="V12"/>
  <c r="W12"/>
  <c r="T3"/>
  <c r="X3"/>
  <c r="W3"/>
  <c r="V3"/>
  <c r="U3"/>
  <c r="T234"/>
  <c r="X234"/>
  <c r="W234"/>
  <c r="V234"/>
  <c r="U234"/>
  <c r="T230"/>
  <c r="X230"/>
  <c r="W230"/>
  <c r="U230"/>
  <c r="V230"/>
  <c r="T226"/>
  <c r="X226"/>
  <c r="W226"/>
  <c r="V226"/>
  <c r="U226"/>
  <c r="T222"/>
  <c r="X222"/>
  <c r="W222"/>
  <c r="U222"/>
  <c r="V222"/>
  <c r="T218"/>
  <c r="X218"/>
  <c r="W218"/>
  <c r="V218"/>
  <c r="U218"/>
  <c r="T214"/>
  <c r="X214"/>
  <c r="W214"/>
  <c r="U214"/>
  <c r="V214"/>
  <c r="T210"/>
  <c r="X210"/>
  <c r="W210"/>
  <c r="V210"/>
  <c r="U210"/>
  <c r="T206"/>
  <c r="X206"/>
  <c r="W206"/>
  <c r="U206"/>
  <c r="V206"/>
  <c r="T202"/>
  <c r="X202"/>
  <c r="W202"/>
  <c r="V202"/>
  <c r="U202"/>
  <c r="T198"/>
  <c r="X198"/>
  <c r="W198"/>
  <c r="U198"/>
  <c r="V198"/>
  <c r="T194"/>
  <c r="X194"/>
  <c r="W194"/>
  <c r="V194"/>
  <c r="U194"/>
  <c r="T190"/>
  <c r="X190"/>
  <c r="W190"/>
  <c r="U190"/>
  <c r="V190"/>
  <c r="T186"/>
  <c r="X186"/>
  <c r="W186"/>
  <c r="V186"/>
  <c r="U186"/>
  <c r="T182"/>
  <c r="X182"/>
  <c r="W182"/>
  <c r="U182"/>
  <c r="V182"/>
  <c r="T177"/>
  <c r="X177"/>
  <c r="W177"/>
  <c r="V177"/>
  <c r="U177"/>
  <c r="T169"/>
  <c r="X169"/>
  <c r="W169"/>
  <c r="U169"/>
  <c r="V169"/>
  <c r="T161"/>
  <c r="X161"/>
  <c r="W161"/>
  <c r="V161"/>
  <c r="U161"/>
  <c r="T153"/>
  <c r="X153"/>
  <c r="W153"/>
  <c r="U153"/>
  <c r="V153"/>
  <c r="T145"/>
  <c r="X145"/>
  <c r="W145"/>
  <c r="V145"/>
  <c r="U145"/>
  <c r="T137"/>
  <c r="X137"/>
  <c r="W137"/>
  <c r="U137"/>
  <c r="V137"/>
  <c r="T172"/>
  <c r="X172"/>
  <c r="U172"/>
  <c r="V172"/>
  <c r="W172"/>
  <c r="T164"/>
  <c r="X164"/>
  <c r="U164"/>
  <c r="W164"/>
  <c r="V164"/>
  <c r="T156"/>
  <c r="X156"/>
  <c r="U156"/>
  <c r="V156"/>
  <c r="W156"/>
  <c r="T148"/>
  <c r="X148"/>
  <c r="U148"/>
  <c r="W148"/>
  <c r="V148"/>
  <c r="T140"/>
  <c r="X140"/>
  <c r="U140"/>
  <c r="V140"/>
  <c r="W140"/>
  <c r="T101"/>
  <c r="X101"/>
  <c r="W101"/>
  <c r="U101"/>
  <c r="V101"/>
  <c r="T93"/>
  <c r="X93"/>
  <c r="W93"/>
  <c r="V93"/>
  <c r="U93"/>
  <c r="T85"/>
  <c r="X85"/>
  <c r="W85"/>
  <c r="U85"/>
  <c r="V85"/>
  <c r="T77"/>
  <c r="X77"/>
  <c r="W77"/>
  <c r="V77"/>
  <c r="U77"/>
  <c r="T69"/>
  <c r="X69"/>
  <c r="W69"/>
  <c r="U69"/>
  <c r="V69"/>
  <c r="T61"/>
  <c r="X61"/>
  <c r="W61"/>
  <c r="V61"/>
  <c r="U61"/>
  <c r="U134"/>
  <c r="T134"/>
  <c r="X134"/>
  <c r="V134"/>
  <c r="W134"/>
  <c r="U130"/>
  <c r="T130"/>
  <c r="X130"/>
  <c r="W130"/>
  <c r="V130"/>
  <c r="U126"/>
  <c r="T126"/>
  <c r="X126"/>
  <c r="V126"/>
  <c r="W126"/>
  <c r="U122"/>
  <c r="T122"/>
  <c r="X122"/>
  <c r="W122"/>
  <c r="V122"/>
  <c r="U118"/>
  <c r="T118"/>
  <c r="X118"/>
  <c r="V118"/>
  <c r="W118"/>
  <c r="U114"/>
  <c r="T114"/>
  <c r="X114"/>
  <c r="W114"/>
  <c r="V114"/>
  <c r="S110"/>
  <c r="S106"/>
  <c r="S100"/>
  <c r="S92"/>
  <c r="S84"/>
  <c r="S76"/>
  <c r="S68"/>
  <c r="S60"/>
  <c r="S54"/>
  <c r="S50"/>
  <c r="S46"/>
  <c r="S42"/>
  <c r="S38"/>
  <c r="S34"/>
  <c r="S30"/>
  <c r="S25"/>
  <c r="S17"/>
  <c r="S26"/>
  <c r="S18"/>
  <c r="S10"/>
  <c r="S6"/>
  <c r="J8" i="16"/>
  <c r="J9"/>
  <c r="J11"/>
  <c r="J12"/>
  <c r="J10"/>
  <c r="A6" i="20"/>
  <c r="A10"/>
  <c r="A14"/>
  <c r="A18"/>
  <c r="A22"/>
  <c r="A26"/>
  <c r="A30"/>
  <c r="A34"/>
  <c r="A38"/>
  <c r="A42"/>
  <c r="A46"/>
  <c r="A50"/>
  <c r="A54"/>
  <c r="A58"/>
  <c r="A62"/>
  <c r="A66"/>
  <c r="A70"/>
  <c r="A74"/>
  <c r="A78"/>
  <c r="A82"/>
  <c r="A86"/>
  <c r="A90"/>
  <c r="A94"/>
  <c r="A98"/>
  <c r="A102"/>
  <c r="A106"/>
  <c r="A110"/>
  <c r="A114"/>
  <c r="A118"/>
  <c r="A122"/>
  <c r="A126"/>
  <c r="A130"/>
  <c r="A134"/>
  <c r="A138"/>
  <c r="A142"/>
  <c r="A146"/>
  <c r="A150"/>
  <c r="A157"/>
  <c r="A165"/>
  <c r="A173"/>
  <c r="A181"/>
  <c r="A189"/>
  <c r="A197"/>
  <c r="A205"/>
  <c r="A213"/>
  <c r="A221"/>
  <c r="A229"/>
  <c r="A237"/>
  <c r="A245"/>
  <c r="A253"/>
  <c r="A261"/>
  <c r="A269"/>
  <c r="A277"/>
  <c r="A285"/>
  <c r="A293"/>
  <c r="A5"/>
  <c r="A13"/>
  <c r="A21"/>
  <c r="A29"/>
  <c r="A37"/>
  <c r="A45"/>
  <c r="A53"/>
  <c r="A61"/>
  <c r="A69"/>
  <c r="A77"/>
  <c r="A85"/>
  <c r="A93"/>
  <c r="A101"/>
  <c r="A109"/>
  <c r="A117"/>
  <c r="A125"/>
  <c r="A133"/>
  <c r="A141"/>
  <c r="A149"/>
  <c r="A163"/>
  <c r="A179"/>
  <c r="A195"/>
  <c r="A211"/>
  <c r="A227"/>
  <c r="A243"/>
  <c r="A259"/>
  <c r="A275"/>
  <c r="A291"/>
  <c r="A3"/>
  <c r="A11"/>
  <c r="A19"/>
  <c r="A27"/>
  <c r="A35"/>
  <c r="A43"/>
  <c r="A51"/>
  <c r="A59"/>
  <c r="A67"/>
  <c r="A75"/>
  <c r="A83"/>
  <c r="A91"/>
  <c r="A99"/>
  <c r="A107"/>
  <c r="A115"/>
  <c r="A123"/>
  <c r="A131"/>
  <c r="A139"/>
  <c r="A147"/>
  <c r="A159"/>
  <c r="A175"/>
  <c r="A191"/>
  <c r="A207"/>
  <c r="A223"/>
  <c r="A239"/>
  <c r="A255"/>
  <c r="A271"/>
  <c r="A287"/>
  <c r="A300"/>
  <c r="A292"/>
  <c r="A284"/>
  <c r="A276"/>
  <c r="A268"/>
  <c r="A260"/>
  <c r="A252"/>
  <c r="A244"/>
  <c r="A236"/>
  <c r="A228"/>
  <c r="A220"/>
  <c r="A212"/>
  <c r="A204"/>
  <c r="A196"/>
  <c r="A188"/>
  <c r="A180"/>
  <c r="A172"/>
  <c r="A164"/>
  <c r="A156"/>
  <c r="A298"/>
  <c r="A282"/>
  <c r="A266"/>
  <c r="A250"/>
  <c r="A234"/>
  <c r="A218"/>
  <c r="A202"/>
  <c r="A186"/>
  <c r="A170"/>
  <c r="A154"/>
  <c r="A286"/>
  <c r="A270"/>
  <c r="A254"/>
  <c r="A238"/>
  <c r="A222"/>
  <c r="A206"/>
  <c r="A190"/>
  <c r="A174"/>
  <c r="A158"/>
  <c r="J6" i="19"/>
  <c r="A4" i="20"/>
  <c r="A12"/>
  <c r="A20"/>
  <c r="A28"/>
  <c r="A36"/>
  <c r="A44"/>
  <c r="A52"/>
  <c r="A60"/>
  <c r="A68"/>
  <c r="A76"/>
  <c r="A84"/>
  <c r="A92"/>
  <c r="A100"/>
  <c r="A108"/>
  <c r="A116"/>
  <c r="A124"/>
  <c r="A132"/>
  <c r="A140"/>
  <c r="A148"/>
  <c r="A161"/>
  <c r="A177"/>
  <c r="A193"/>
  <c r="A209"/>
  <c r="A225"/>
  <c r="A241"/>
  <c r="A257"/>
  <c r="A273"/>
  <c r="A289"/>
  <c r="A9"/>
  <c r="A25"/>
  <c r="A41"/>
  <c r="A57"/>
  <c r="A73"/>
  <c r="A89"/>
  <c r="A105"/>
  <c r="A121"/>
  <c r="A137"/>
  <c r="A155"/>
  <c r="A187"/>
  <c r="A219"/>
  <c r="A251"/>
  <c r="A283"/>
  <c r="A7"/>
  <c r="A23"/>
  <c r="A39"/>
  <c r="A55"/>
  <c r="A71"/>
  <c r="A87"/>
  <c r="A103"/>
  <c r="A119"/>
  <c r="A135"/>
  <c r="A151"/>
  <c r="A183"/>
  <c r="A215"/>
  <c r="A247"/>
  <c r="A279"/>
  <c r="A296"/>
  <c r="A280"/>
  <c r="A264"/>
  <c r="A248"/>
  <c r="A232"/>
  <c r="A216"/>
  <c r="A200"/>
  <c r="A184"/>
  <c r="A168"/>
  <c r="A152"/>
  <c r="A274"/>
  <c r="A242"/>
  <c r="A210"/>
  <c r="A178"/>
  <c r="A294"/>
  <c r="A262"/>
  <c r="A230"/>
  <c r="A198"/>
  <c r="A166"/>
  <c r="A16"/>
  <c r="A32"/>
  <c r="A48"/>
  <c r="A64"/>
  <c r="A80"/>
  <c r="A96"/>
  <c r="A112"/>
  <c r="A128"/>
  <c r="A144"/>
  <c r="A169"/>
  <c r="A201"/>
  <c r="A233"/>
  <c r="A265"/>
  <c r="A297"/>
  <c r="A33"/>
  <c r="A65"/>
  <c r="A97"/>
  <c r="A129"/>
  <c r="A171"/>
  <c r="A235"/>
  <c r="A299"/>
  <c r="A31"/>
  <c r="A63"/>
  <c r="A95"/>
  <c r="A127"/>
  <c r="A167"/>
  <c r="A231"/>
  <c r="A295"/>
  <c r="A272"/>
  <c r="A240"/>
  <c r="A208"/>
  <c r="A176"/>
  <c r="A290"/>
  <c r="A226"/>
  <c r="A162"/>
  <c r="A246"/>
  <c r="A182"/>
  <c r="A24"/>
  <c r="A56"/>
  <c r="A88"/>
  <c r="A120"/>
  <c r="A153"/>
  <c r="A217"/>
  <c r="A281"/>
  <c r="A49"/>
  <c r="A113"/>
  <c r="A203"/>
  <c r="A15"/>
  <c r="A79"/>
  <c r="A143"/>
  <c r="A263"/>
  <c r="A256"/>
  <c r="A192"/>
  <c r="A258"/>
  <c r="A278"/>
  <c r="A2"/>
  <c r="A8"/>
  <c r="A40"/>
  <c r="A72"/>
  <c r="A104"/>
  <c r="A136"/>
  <c r="A185"/>
  <c r="A249"/>
  <c r="A17"/>
  <c r="A81"/>
  <c r="A145"/>
  <c r="A267"/>
  <c r="A47"/>
  <c r="A111"/>
  <c r="A199"/>
  <c r="A288"/>
  <c r="A224"/>
  <c r="A160"/>
  <c r="A194"/>
  <c r="A214"/>
  <c r="T298" i="12"/>
  <c r="X298"/>
  <c r="W298"/>
  <c r="V298"/>
  <c r="U298"/>
  <c r="T282"/>
  <c r="X282"/>
  <c r="W282"/>
  <c r="V282"/>
  <c r="U282"/>
  <c r="T295"/>
  <c r="X295"/>
  <c r="U295"/>
  <c r="V295"/>
  <c r="W295"/>
  <c r="T279"/>
  <c r="X279"/>
  <c r="U279"/>
  <c r="V279"/>
  <c r="W279"/>
  <c r="U267"/>
  <c r="V267"/>
  <c r="T267"/>
  <c r="W267"/>
  <c r="X267"/>
  <c r="U259"/>
  <c r="V259"/>
  <c r="T259"/>
  <c r="W259"/>
  <c r="X259"/>
  <c r="T251"/>
  <c r="X251"/>
  <c r="W251"/>
  <c r="V251"/>
  <c r="U251"/>
  <c r="T243"/>
  <c r="X243"/>
  <c r="W243"/>
  <c r="V243"/>
  <c r="U243"/>
  <c r="V233"/>
  <c r="U233"/>
  <c r="T233"/>
  <c r="W233"/>
  <c r="X233"/>
  <c r="V217"/>
  <c r="U217"/>
  <c r="T217"/>
  <c r="W217"/>
  <c r="X217"/>
  <c r="V201"/>
  <c r="U201"/>
  <c r="T201"/>
  <c r="W201"/>
  <c r="X201"/>
  <c r="V185"/>
  <c r="U185"/>
  <c r="T185"/>
  <c r="W185"/>
  <c r="X185"/>
  <c r="V159"/>
  <c r="U159"/>
  <c r="T159"/>
  <c r="W159"/>
  <c r="X159"/>
  <c r="V170"/>
  <c r="W170"/>
  <c r="T170"/>
  <c r="U170"/>
  <c r="X170"/>
  <c r="V138"/>
  <c r="W138"/>
  <c r="T138"/>
  <c r="U138"/>
  <c r="X138"/>
  <c r="V75"/>
  <c r="U75"/>
  <c r="T75"/>
  <c r="W75"/>
  <c r="X75"/>
  <c r="W129"/>
  <c r="V129"/>
  <c r="U129"/>
  <c r="X129"/>
  <c r="T129"/>
  <c r="W113"/>
  <c r="V113"/>
  <c r="U113"/>
  <c r="X113"/>
  <c r="T113"/>
  <c r="V90"/>
  <c r="W90"/>
  <c r="T90"/>
  <c r="U90"/>
  <c r="X90"/>
  <c r="V58"/>
  <c r="W58"/>
  <c r="T58"/>
  <c r="U58"/>
  <c r="X58"/>
  <c r="V41"/>
  <c r="U41"/>
  <c r="T41"/>
  <c r="W41"/>
  <c r="X41"/>
  <c r="V23"/>
  <c r="U23"/>
  <c r="T23"/>
  <c r="W23"/>
  <c r="X23"/>
  <c r="V9"/>
  <c r="U9"/>
  <c r="T9"/>
  <c r="W9"/>
  <c r="X9"/>
  <c r="V286"/>
  <c r="U286"/>
  <c r="X286"/>
  <c r="T286"/>
  <c r="W286"/>
  <c r="V299"/>
  <c r="W299"/>
  <c r="X299"/>
  <c r="T299"/>
  <c r="U299"/>
  <c r="V283"/>
  <c r="W283"/>
  <c r="X283"/>
  <c r="T283"/>
  <c r="U283"/>
  <c r="W269"/>
  <c r="T269"/>
  <c r="V269"/>
  <c r="U269"/>
  <c r="X269"/>
  <c r="W261"/>
  <c r="T261"/>
  <c r="V261"/>
  <c r="U261"/>
  <c r="X261"/>
  <c r="V253"/>
  <c r="U253"/>
  <c r="X253"/>
  <c r="T253"/>
  <c r="W253"/>
  <c r="V245"/>
  <c r="U245"/>
  <c r="X245"/>
  <c r="T245"/>
  <c r="W245"/>
  <c r="V237"/>
  <c r="U237"/>
  <c r="X237"/>
  <c r="T237"/>
  <c r="W237"/>
  <c r="V221"/>
  <c r="U221"/>
  <c r="X221"/>
  <c r="T221"/>
  <c r="W221"/>
  <c r="V205"/>
  <c r="U205"/>
  <c r="X205"/>
  <c r="T205"/>
  <c r="W205"/>
  <c r="V189"/>
  <c r="U189"/>
  <c r="X189"/>
  <c r="T189"/>
  <c r="W189"/>
  <c r="V167"/>
  <c r="U167"/>
  <c r="X167"/>
  <c r="T167"/>
  <c r="W167"/>
  <c r="V178"/>
  <c r="W178"/>
  <c r="X178"/>
  <c r="T178"/>
  <c r="U178"/>
  <c r="V146"/>
  <c r="W146"/>
  <c r="X146"/>
  <c r="T146"/>
  <c r="U146"/>
  <c r="V83"/>
  <c r="U83"/>
  <c r="X83"/>
  <c r="T83"/>
  <c r="W83"/>
  <c r="W133"/>
  <c r="V133"/>
  <c r="T133"/>
  <c r="U133"/>
  <c r="X133"/>
  <c r="W117"/>
  <c r="V117"/>
  <c r="T117"/>
  <c r="U117"/>
  <c r="X117"/>
  <c r="V98"/>
  <c r="W98"/>
  <c r="X98"/>
  <c r="T98"/>
  <c r="U98"/>
  <c r="V66"/>
  <c r="W66"/>
  <c r="X66"/>
  <c r="T66"/>
  <c r="U66"/>
  <c r="V45"/>
  <c r="U45"/>
  <c r="X45"/>
  <c r="T45"/>
  <c r="W45"/>
  <c r="V29"/>
  <c r="U29"/>
  <c r="X29"/>
  <c r="T29"/>
  <c r="W29"/>
  <c r="V16"/>
  <c r="W16"/>
  <c r="X16"/>
  <c r="T16"/>
  <c r="U16"/>
  <c r="W2"/>
  <c r="X2"/>
  <c r="U2"/>
  <c r="V2"/>
  <c r="T2"/>
  <c r="T296"/>
  <c r="X296"/>
  <c r="W296"/>
  <c r="V296"/>
  <c r="U296"/>
  <c r="T288"/>
  <c r="X288"/>
  <c r="W288"/>
  <c r="U288"/>
  <c r="V288"/>
  <c r="T280"/>
  <c r="X280"/>
  <c r="W280"/>
  <c r="V280"/>
  <c r="U280"/>
  <c r="T272"/>
  <c r="X272"/>
  <c r="W272"/>
  <c r="U272"/>
  <c r="V272"/>
  <c r="T293"/>
  <c r="X293"/>
  <c r="U293"/>
  <c r="V293"/>
  <c r="W293"/>
  <c r="T285"/>
  <c r="X285"/>
  <c r="U285"/>
  <c r="W285"/>
  <c r="V285"/>
  <c r="T277"/>
  <c r="X277"/>
  <c r="U277"/>
  <c r="V277"/>
  <c r="W277"/>
  <c r="U270"/>
  <c r="T270"/>
  <c r="V270"/>
  <c r="X270"/>
  <c r="W270"/>
  <c r="U266"/>
  <c r="T266"/>
  <c r="V266"/>
  <c r="W266"/>
  <c r="X266"/>
  <c r="U262"/>
  <c r="T262"/>
  <c r="V262"/>
  <c r="X262"/>
  <c r="W262"/>
  <c r="U258"/>
  <c r="T258"/>
  <c r="V258"/>
  <c r="W258"/>
  <c r="X258"/>
  <c r="U254"/>
  <c r="T254"/>
  <c r="V254"/>
  <c r="X254"/>
  <c r="W254"/>
  <c r="T250"/>
  <c r="X250"/>
  <c r="W250"/>
  <c r="V250"/>
  <c r="U250"/>
  <c r="T246"/>
  <c r="X246"/>
  <c r="W246"/>
  <c r="U246"/>
  <c r="V246"/>
  <c r="T242"/>
  <c r="X242"/>
  <c r="W242"/>
  <c r="V242"/>
  <c r="U242"/>
  <c r="T238"/>
  <c r="X238"/>
  <c r="W238"/>
  <c r="U238"/>
  <c r="V238"/>
  <c r="T231"/>
  <c r="X231"/>
  <c r="W231"/>
  <c r="U231"/>
  <c r="V231"/>
  <c r="T223"/>
  <c r="X223"/>
  <c r="W223"/>
  <c r="U223"/>
  <c r="V223"/>
  <c r="T215"/>
  <c r="X215"/>
  <c r="W215"/>
  <c r="U215"/>
  <c r="V215"/>
  <c r="T207"/>
  <c r="X207"/>
  <c r="W207"/>
  <c r="U207"/>
  <c r="V207"/>
  <c r="T199"/>
  <c r="X199"/>
  <c r="W199"/>
  <c r="U199"/>
  <c r="V199"/>
  <c r="T191"/>
  <c r="X191"/>
  <c r="W191"/>
  <c r="U191"/>
  <c r="V191"/>
  <c r="T183"/>
  <c r="X183"/>
  <c r="W183"/>
  <c r="U183"/>
  <c r="V183"/>
  <c r="T171"/>
  <c r="X171"/>
  <c r="W171"/>
  <c r="U171"/>
  <c r="V171"/>
  <c r="T155"/>
  <c r="X155"/>
  <c r="W155"/>
  <c r="U155"/>
  <c r="V155"/>
  <c r="T139"/>
  <c r="X139"/>
  <c r="W139"/>
  <c r="U139"/>
  <c r="V139"/>
  <c r="T166"/>
  <c r="X166"/>
  <c r="U166"/>
  <c r="W166"/>
  <c r="V166"/>
  <c r="T150"/>
  <c r="X150"/>
  <c r="U150"/>
  <c r="W150"/>
  <c r="V150"/>
  <c r="T103"/>
  <c r="W103"/>
  <c r="X103"/>
  <c r="V103"/>
  <c r="U103"/>
  <c r="T87"/>
  <c r="X87"/>
  <c r="W87"/>
  <c r="U87"/>
  <c r="V87"/>
  <c r="T71"/>
  <c r="X71"/>
  <c r="W71"/>
  <c r="U71"/>
  <c r="V71"/>
  <c r="U135"/>
  <c r="T135"/>
  <c r="X135"/>
  <c r="V135"/>
  <c r="W135"/>
  <c r="U127"/>
  <c r="T127"/>
  <c r="X127"/>
  <c r="V127"/>
  <c r="W127"/>
  <c r="U119"/>
  <c r="T119"/>
  <c r="X119"/>
  <c r="V119"/>
  <c r="W119"/>
  <c r="U111"/>
  <c r="T111"/>
  <c r="X111"/>
  <c r="V111"/>
  <c r="W111"/>
  <c r="T102"/>
  <c r="X102"/>
  <c r="U102"/>
  <c r="W102"/>
  <c r="V102"/>
  <c r="T86"/>
  <c r="X86"/>
  <c r="U86"/>
  <c r="W86"/>
  <c r="V86"/>
  <c r="T70"/>
  <c r="X70"/>
  <c r="U70"/>
  <c r="W70"/>
  <c r="V70"/>
  <c r="T55"/>
  <c r="X55"/>
  <c r="W55"/>
  <c r="U55"/>
  <c r="V55"/>
  <c r="U47"/>
  <c r="T47"/>
  <c r="X47"/>
  <c r="V47"/>
  <c r="W47"/>
  <c r="T39"/>
  <c r="X39"/>
  <c r="W39"/>
  <c r="U39"/>
  <c r="V39"/>
  <c r="T31"/>
  <c r="X31"/>
  <c r="W31"/>
  <c r="U31"/>
  <c r="V31"/>
  <c r="T19"/>
  <c r="X19"/>
  <c r="W19"/>
  <c r="U19"/>
  <c r="V19"/>
  <c r="T20"/>
  <c r="X20"/>
  <c r="U20"/>
  <c r="W20"/>
  <c r="V20"/>
  <c r="T7"/>
  <c r="X7"/>
  <c r="W7"/>
  <c r="U7"/>
  <c r="V7"/>
  <c r="V236"/>
  <c r="U236"/>
  <c r="X236"/>
  <c r="T236"/>
  <c r="W236"/>
  <c r="V232"/>
  <c r="U232"/>
  <c r="T232"/>
  <c r="W232"/>
  <c r="X232"/>
  <c r="V228"/>
  <c r="U228"/>
  <c r="X228"/>
  <c r="T228"/>
  <c r="W228"/>
  <c r="V224"/>
  <c r="U224"/>
  <c r="T224"/>
  <c r="W224"/>
  <c r="X224"/>
  <c r="V220"/>
  <c r="U220"/>
  <c r="X220"/>
  <c r="T220"/>
  <c r="W220"/>
  <c r="V216"/>
  <c r="U216"/>
  <c r="T216"/>
  <c r="W216"/>
  <c r="X216"/>
  <c r="V212"/>
  <c r="U212"/>
  <c r="X212"/>
  <c r="T212"/>
  <c r="W212"/>
  <c r="V208"/>
  <c r="U208"/>
  <c r="T208"/>
  <c r="W208"/>
  <c r="X208"/>
  <c r="V204"/>
  <c r="U204"/>
  <c r="X204"/>
  <c r="T204"/>
  <c r="W204"/>
  <c r="V200"/>
  <c r="U200"/>
  <c r="T200"/>
  <c r="W200"/>
  <c r="X200"/>
  <c r="V196"/>
  <c r="U196"/>
  <c r="X196"/>
  <c r="T196"/>
  <c r="W196"/>
  <c r="V192"/>
  <c r="U192"/>
  <c r="T192"/>
  <c r="W192"/>
  <c r="X192"/>
  <c r="V188"/>
  <c r="U188"/>
  <c r="X188"/>
  <c r="T188"/>
  <c r="W188"/>
  <c r="V184"/>
  <c r="U184"/>
  <c r="T184"/>
  <c r="W184"/>
  <c r="X184"/>
  <c r="V180"/>
  <c r="U180"/>
  <c r="X180"/>
  <c r="T180"/>
  <c r="W180"/>
  <c r="V173"/>
  <c r="U173"/>
  <c r="T173"/>
  <c r="W173"/>
  <c r="X173"/>
  <c r="V165"/>
  <c r="U165"/>
  <c r="X165"/>
  <c r="T165"/>
  <c r="W165"/>
  <c r="V157"/>
  <c r="U157"/>
  <c r="T157"/>
  <c r="W157"/>
  <c r="X157"/>
  <c r="V149"/>
  <c r="U149"/>
  <c r="X149"/>
  <c r="T149"/>
  <c r="W149"/>
  <c r="V141"/>
  <c r="U141"/>
  <c r="T141"/>
  <c r="W141"/>
  <c r="X141"/>
  <c r="V176"/>
  <c r="W176"/>
  <c r="X176"/>
  <c r="T176"/>
  <c r="U176"/>
  <c r="V168"/>
  <c r="W168"/>
  <c r="T168"/>
  <c r="U168"/>
  <c r="X168"/>
  <c r="V160"/>
  <c r="W160"/>
  <c r="X160"/>
  <c r="T160"/>
  <c r="U160"/>
  <c r="V152"/>
  <c r="W152"/>
  <c r="T152"/>
  <c r="U152"/>
  <c r="X152"/>
  <c r="V144"/>
  <c r="W144"/>
  <c r="X144"/>
  <c r="T144"/>
  <c r="U144"/>
  <c r="V136"/>
  <c r="W136"/>
  <c r="T136"/>
  <c r="U136"/>
  <c r="X136"/>
  <c r="V97"/>
  <c r="U97"/>
  <c r="X97"/>
  <c r="T97"/>
  <c r="W97"/>
  <c r="V89"/>
  <c r="U89"/>
  <c r="T89"/>
  <c r="W89"/>
  <c r="X89"/>
  <c r="V81"/>
  <c r="U81"/>
  <c r="X81"/>
  <c r="T81"/>
  <c r="W81"/>
  <c r="V73"/>
  <c r="U73"/>
  <c r="T73"/>
  <c r="W73"/>
  <c r="X73"/>
  <c r="V65"/>
  <c r="U65"/>
  <c r="X65"/>
  <c r="T65"/>
  <c r="W65"/>
  <c r="V57"/>
  <c r="U57"/>
  <c r="T57"/>
  <c r="W57"/>
  <c r="X57"/>
  <c r="W132"/>
  <c r="V132"/>
  <c r="T132"/>
  <c r="U132"/>
  <c r="X132"/>
  <c r="W128"/>
  <c r="V128"/>
  <c r="U128"/>
  <c r="X128"/>
  <c r="T128"/>
  <c r="W124"/>
  <c r="V124"/>
  <c r="T124"/>
  <c r="U124"/>
  <c r="X124"/>
  <c r="W120"/>
  <c r="V120"/>
  <c r="U120"/>
  <c r="X120"/>
  <c r="T120"/>
  <c r="W116"/>
  <c r="V116"/>
  <c r="T116"/>
  <c r="U116"/>
  <c r="X116"/>
  <c r="W112"/>
  <c r="V112"/>
  <c r="U112"/>
  <c r="X112"/>
  <c r="T112"/>
  <c r="W108"/>
  <c r="V108"/>
  <c r="T108"/>
  <c r="U108"/>
  <c r="X108"/>
  <c r="W104"/>
  <c r="V104"/>
  <c r="U104"/>
  <c r="X104"/>
  <c r="T104"/>
  <c r="V96"/>
  <c r="W96"/>
  <c r="X96"/>
  <c r="T96"/>
  <c r="U96"/>
  <c r="V88"/>
  <c r="W88"/>
  <c r="T88"/>
  <c r="U88"/>
  <c r="X88"/>
  <c r="V80"/>
  <c r="W80"/>
  <c r="X80"/>
  <c r="T80"/>
  <c r="U80"/>
  <c r="V72"/>
  <c r="W72"/>
  <c r="T72"/>
  <c r="U72"/>
  <c r="X72"/>
  <c r="V64"/>
  <c r="W64"/>
  <c r="X64"/>
  <c r="T64"/>
  <c r="U64"/>
  <c r="V56"/>
  <c r="W56"/>
  <c r="T56"/>
  <c r="U56"/>
  <c r="X56"/>
  <c r="W52"/>
  <c r="V52"/>
  <c r="T52"/>
  <c r="U52"/>
  <c r="X52"/>
  <c r="W48"/>
  <c r="V48"/>
  <c r="U48"/>
  <c r="X48"/>
  <c r="T48"/>
  <c r="V44"/>
  <c r="U44"/>
  <c r="X44"/>
  <c r="T44"/>
  <c r="W44"/>
  <c r="V40"/>
  <c r="U40"/>
  <c r="T40"/>
  <c r="W40"/>
  <c r="X40"/>
  <c r="V36"/>
  <c r="U36"/>
  <c r="X36"/>
  <c r="T36"/>
  <c r="W36"/>
  <c r="V32"/>
  <c r="U32"/>
  <c r="T32"/>
  <c r="W32"/>
  <c r="X32"/>
  <c r="V28"/>
  <c r="U28"/>
  <c r="X28"/>
  <c r="T28"/>
  <c r="W28"/>
  <c r="V21"/>
  <c r="U21"/>
  <c r="T21"/>
  <c r="W21"/>
  <c r="X21"/>
  <c r="V13"/>
  <c r="U13"/>
  <c r="X13"/>
  <c r="T13"/>
  <c r="W13"/>
  <c r="V22"/>
  <c r="W22"/>
  <c r="T22"/>
  <c r="U22"/>
  <c r="X22"/>
  <c r="V14"/>
  <c r="W14"/>
  <c r="X14"/>
  <c r="T14"/>
  <c r="U14"/>
  <c r="V8"/>
  <c r="U8"/>
  <c r="T8"/>
  <c r="W8"/>
  <c r="X8"/>
  <c r="V4"/>
  <c r="U4"/>
  <c r="X4"/>
  <c r="T4"/>
  <c r="W4"/>
  <c r="E194" i="20" l="1"/>
  <c r="B194"/>
  <c r="F194"/>
  <c r="D194"/>
  <c r="C194"/>
  <c r="C224"/>
  <c r="E224"/>
  <c r="F224"/>
  <c r="D224"/>
  <c r="B224"/>
  <c r="D199"/>
  <c r="B199"/>
  <c r="F199"/>
  <c r="C199"/>
  <c r="E199"/>
  <c r="F47"/>
  <c r="C47"/>
  <c r="D47"/>
  <c r="B47"/>
  <c r="E47"/>
  <c r="B145"/>
  <c r="C145"/>
  <c r="E145"/>
  <c r="D145"/>
  <c r="F145"/>
  <c r="B17"/>
  <c r="C17"/>
  <c r="E17"/>
  <c r="D17"/>
  <c r="F17"/>
  <c r="C185"/>
  <c r="F185"/>
  <c r="B185"/>
  <c r="E185"/>
  <c r="D185"/>
  <c r="F104"/>
  <c r="B104"/>
  <c r="E104"/>
  <c r="C104"/>
  <c r="D104"/>
  <c r="F40"/>
  <c r="B40"/>
  <c r="C40"/>
  <c r="E40"/>
  <c r="D40"/>
  <c r="F2"/>
  <c r="B2"/>
  <c r="D2"/>
  <c r="C2"/>
  <c r="E2"/>
  <c r="D258"/>
  <c r="F258"/>
  <c r="C258"/>
  <c r="B258"/>
  <c r="E258"/>
  <c r="B256"/>
  <c r="E256"/>
  <c r="F256"/>
  <c r="D256"/>
  <c r="C256"/>
  <c r="E143"/>
  <c r="C143"/>
  <c r="D143"/>
  <c r="B143"/>
  <c r="F143"/>
  <c r="F15"/>
  <c r="C15"/>
  <c r="D15"/>
  <c r="E15"/>
  <c r="B15"/>
  <c r="B113"/>
  <c r="C113"/>
  <c r="F113"/>
  <c r="E113"/>
  <c r="D113"/>
  <c r="B281"/>
  <c r="D281"/>
  <c r="C281"/>
  <c r="F281"/>
  <c r="E281"/>
  <c r="F153"/>
  <c r="D153"/>
  <c r="C153"/>
  <c r="B153"/>
  <c r="E153"/>
  <c r="D88"/>
  <c r="C88"/>
  <c r="B88"/>
  <c r="E88"/>
  <c r="F88"/>
  <c r="C24"/>
  <c r="B24"/>
  <c r="E24"/>
  <c r="D24"/>
  <c r="F24"/>
  <c r="D246"/>
  <c r="C246"/>
  <c r="E246"/>
  <c r="F246"/>
  <c r="B246"/>
  <c r="E226"/>
  <c r="B226"/>
  <c r="D226"/>
  <c r="C226"/>
  <c r="F226"/>
  <c r="F176"/>
  <c r="D176"/>
  <c r="E176"/>
  <c r="B176"/>
  <c r="C176"/>
  <c r="B240"/>
  <c r="D240"/>
  <c r="C240"/>
  <c r="E240"/>
  <c r="F240"/>
  <c r="D295"/>
  <c r="C295"/>
  <c r="E295"/>
  <c r="F295"/>
  <c r="B295"/>
  <c r="F167"/>
  <c r="C167"/>
  <c r="B167"/>
  <c r="D167"/>
  <c r="E167"/>
  <c r="B95"/>
  <c r="D95"/>
  <c r="C95"/>
  <c r="F95"/>
  <c r="E95"/>
  <c r="B31"/>
  <c r="D31"/>
  <c r="C31"/>
  <c r="E31"/>
  <c r="F31"/>
  <c r="D235"/>
  <c r="C235"/>
  <c r="B235"/>
  <c r="E235"/>
  <c r="F235"/>
  <c r="E129"/>
  <c r="D129"/>
  <c r="C129"/>
  <c r="F129"/>
  <c r="B129"/>
  <c r="E65"/>
  <c r="D65"/>
  <c r="C65"/>
  <c r="B65"/>
  <c r="F65"/>
  <c r="B297"/>
  <c r="D297"/>
  <c r="F297"/>
  <c r="E297"/>
  <c r="C297"/>
  <c r="C233"/>
  <c r="F233"/>
  <c r="D233"/>
  <c r="E233"/>
  <c r="B233"/>
  <c r="F169"/>
  <c r="D169"/>
  <c r="B169"/>
  <c r="E169"/>
  <c r="C169"/>
  <c r="F128"/>
  <c r="B128"/>
  <c r="E128"/>
  <c r="D128"/>
  <c r="C128"/>
  <c r="C96"/>
  <c r="D96"/>
  <c r="B96"/>
  <c r="F96"/>
  <c r="E96"/>
  <c r="F64"/>
  <c r="B64"/>
  <c r="C64"/>
  <c r="D64"/>
  <c r="E64"/>
  <c r="D32"/>
  <c r="C32"/>
  <c r="F32"/>
  <c r="E32"/>
  <c r="B32"/>
  <c r="C166"/>
  <c r="F166"/>
  <c r="E166"/>
  <c r="D166"/>
  <c r="B166"/>
  <c r="C230"/>
  <c r="E230"/>
  <c r="B230"/>
  <c r="D230"/>
  <c r="F230"/>
  <c r="E294"/>
  <c r="B294"/>
  <c r="F294"/>
  <c r="D294"/>
  <c r="C294"/>
  <c r="D210"/>
  <c r="F210"/>
  <c r="C210"/>
  <c r="E210"/>
  <c r="B210"/>
  <c r="E274"/>
  <c r="C274"/>
  <c r="B274"/>
  <c r="D274"/>
  <c r="F274"/>
  <c r="E168"/>
  <c r="C168"/>
  <c r="B168"/>
  <c r="F168"/>
  <c r="D168"/>
  <c r="D200"/>
  <c r="F200"/>
  <c r="E200"/>
  <c r="C200"/>
  <c r="B200"/>
  <c r="D232"/>
  <c r="F232"/>
  <c r="E232"/>
  <c r="C232"/>
  <c r="B232"/>
  <c r="C264"/>
  <c r="F264"/>
  <c r="D264"/>
  <c r="B264"/>
  <c r="E264"/>
  <c r="C296"/>
  <c r="F296"/>
  <c r="D296"/>
  <c r="B296"/>
  <c r="E296"/>
  <c r="E247"/>
  <c r="C247"/>
  <c r="B247"/>
  <c r="D247"/>
  <c r="F247"/>
  <c r="B183"/>
  <c r="E183"/>
  <c r="D183"/>
  <c r="F183"/>
  <c r="C183"/>
  <c r="B135"/>
  <c r="F135"/>
  <c r="C135"/>
  <c r="E135"/>
  <c r="D135"/>
  <c r="E103"/>
  <c r="B103"/>
  <c r="C103"/>
  <c r="D103"/>
  <c r="F103"/>
  <c r="E71"/>
  <c r="B71"/>
  <c r="C71"/>
  <c r="F71"/>
  <c r="D71"/>
  <c r="E39"/>
  <c r="B39"/>
  <c r="C39"/>
  <c r="D39"/>
  <c r="F39"/>
  <c r="E7"/>
  <c r="B7"/>
  <c r="C7"/>
  <c r="F7"/>
  <c r="D7"/>
  <c r="E251"/>
  <c r="C251"/>
  <c r="F251"/>
  <c r="D251"/>
  <c r="B251"/>
  <c r="E187"/>
  <c r="C187"/>
  <c r="F187"/>
  <c r="B187"/>
  <c r="D187"/>
  <c r="F137"/>
  <c r="C137"/>
  <c r="B137"/>
  <c r="D137"/>
  <c r="E137"/>
  <c r="F105"/>
  <c r="C105"/>
  <c r="B105"/>
  <c r="E105"/>
  <c r="D105"/>
  <c r="D214"/>
  <c r="F214"/>
  <c r="E214"/>
  <c r="C214"/>
  <c r="B214"/>
  <c r="F160"/>
  <c r="D160"/>
  <c r="C160"/>
  <c r="E160"/>
  <c r="B160"/>
  <c r="B288"/>
  <c r="E288"/>
  <c r="F288"/>
  <c r="C288"/>
  <c r="D288"/>
  <c r="F111"/>
  <c r="C111"/>
  <c r="D111"/>
  <c r="B111"/>
  <c r="E111"/>
  <c r="F267"/>
  <c r="C267"/>
  <c r="E267"/>
  <c r="B267"/>
  <c r="D267"/>
  <c r="B81"/>
  <c r="C81"/>
  <c r="E81"/>
  <c r="D81"/>
  <c r="F81"/>
  <c r="B249"/>
  <c r="D249"/>
  <c r="C249"/>
  <c r="E249"/>
  <c r="F249"/>
  <c r="C136"/>
  <c r="E136"/>
  <c r="F136"/>
  <c r="D136"/>
  <c r="B136"/>
  <c r="C72"/>
  <c r="E72"/>
  <c r="B72"/>
  <c r="F72"/>
  <c r="D72"/>
  <c r="E8"/>
  <c r="D8"/>
  <c r="B8"/>
  <c r="C8"/>
  <c r="F8"/>
  <c r="D278"/>
  <c r="C278"/>
  <c r="B278"/>
  <c r="F278"/>
  <c r="E278"/>
  <c r="C192"/>
  <c r="E192"/>
  <c r="F192"/>
  <c r="B192"/>
  <c r="D192"/>
  <c r="D263"/>
  <c r="C263"/>
  <c r="B263"/>
  <c r="F263"/>
  <c r="E263"/>
  <c r="F79"/>
  <c r="C79"/>
  <c r="D79"/>
  <c r="E79"/>
  <c r="B79"/>
  <c r="D203"/>
  <c r="C203"/>
  <c r="E203"/>
  <c r="F203"/>
  <c r="B203"/>
  <c r="B49"/>
  <c r="C49"/>
  <c r="F49"/>
  <c r="E49"/>
  <c r="D49"/>
  <c r="C217"/>
  <c r="F217"/>
  <c r="B217"/>
  <c r="D217"/>
  <c r="E217"/>
  <c r="E120"/>
  <c r="B120"/>
  <c r="D120"/>
  <c r="C120"/>
  <c r="F120"/>
  <c r="C56"/>
  <c r="B56"/>
  <c r="F56"/>
  <c r="E56"/>
  <c r="D56"/>
  <c r="E182"/>
  <c r="D182"/>
  <c r="F182"/>
  <c r="C182"/>
  <c r="B182"/>
  <c r="D162"/>
  <c r="E162"/>
  <c r="C162"/>
  <c r="F162"/>
  <c r="B162"/>
  <c r="D290"/>
  <c r="F290"/>
  <c r="E290"/>
  <c r="B290"/>
  <c r="C290"/>
  <c r="C208"/>
  <c r="E208"/>
  <c r="D208"/>
  <c r="B208"/>
  <c r="F208"/>
  <c r="B272"/>
  <c r="E272"/>
  <c r="C272"/>
  <c r="D272"/>
  <c r="F272"/>
  <c r="D231"/>
  <c r="B231"/>
  <c r="C231"/>
  <c r="E231"/>
  <c r="F231"/>
  <c r="F127"/>
  <c r="D127"/>
  <c r="E127"/>
  <c r="B127"/>
  <c r="C127"/>
  <c r="B63"/>
  <c r="D63"/>
  <c r="F63"/>
  <c r="E63"/>
  <c r="C63"/>
  <c r="F299"/>
  <c r="C299"/>
  <c r="D299"/>
  <c r="B299"/>
  <c r="E299"/>
  <c r="C171"/>
  <c r="E171"/>
  <c r="B171"/>
  <c r="F171"/>
  <c r="D171"/>
  <c r="E97"/>
  <c r="D97"/>
  <c r="C97"/>
  <c r="F97"/>
  <c r="B97"/>
  <c r="E33"/>
  <c r="D33"/>
  <c r="C33"/>
  <c r="F33"/>
  <c r="B33"/>
  <c r="B265"/>
  <c r="D265"/>
  <c r="F265"/>
  <c r="E265"/>
  <c r="C265"/>
  <c r="C201"/>
  <c r="F201"/>
  <c r="D201"/>
  <c r="E201"/>
  <c r="B201"/>
  <c r="E144"/>
  <c r="C144"/>
  <c r="D144"/>
  <c r="B144"/>
  <c r="F144"/>
  <c r="D112"/>
  <c r="F112"/>
  <c r="B112"/>
  <c r="E112"/>
  <c r="C112"/>
  <c r="E80"/>
  <c r="C80"/>
  <c r="F80"/>
  <c r="D80"/>
  <c r="B80"/>
  <c r="E48"/>
  <c r="F48"/>
  <c r="B48"/>
  <c r="D48"/>
  <c r="C48"/>
  <c r="F16"/>
  <c r="B16"/>
  <c r="C16"/>
  <c r="D16"/>
  <c r="E16"/>
  <c r="C198"/>
  <c r="E198"/>
  <c r="B198"/>
  <c r="F198"/>
  <c r="D198"/>
  <c r="E262"/>
  <c r="B262"/>
  <c r="F262"/>
  <c r="C262"/>
  <c r="D262"/>
  <c r="C178"/>
  <c r="B178"/>
  <c r="F178"/>
  <c r="E178"/>
  <c r="D178"/>
  <c r="E242"/>
  <c r="F242"/>
  <c r="C242"/>
  <c r="B242"/>
  <c r="D242"/>
  <c r="E152"/>
  <c r="C152"/>
  <c r="B152"/>
  <c r="D152"/>
  <c r="F152"/>
  <c r="E184"/>
  <c r="B184"/>
  <c r="D184"/>
  <c r="C184"/>
  <c r="F184"/>
  <c r="D216"/>
  <c r="F216"/>
  <c r="E216"/>
  <c r="B216"/>
  <c r="C216"/>
  <c r="C248"/>
  <c r="F248"/>
  <c r="E248"/>
  <c r="D248"/>
  <c r="B248"/>
  <c r="C280"/>
  <c r="F280"/>
  <c r="D280"/>
  <c r="E280"/>
  <c r="B280"/>
  <c r="E279"/>
  <c r="B279"/>
  <c r="F279"/>
  <c r="C279"/>
  <c r="D279"/>
  <c r="C215"/>
  <c r="F215"/>
  <c r="E215"/>
  <c r="B215"/>
  <c r="D215"/>
  <c r="B151"/>
  <c r="E151"/>
  <c r="D151"/>
  <c r="C151"/>
  <c r="F151"/>
  <c r="D119"/>
  <c r="C119"/>
  <c r="E119"/>
  <c r="B119"/>
  <c r="F119"/>
  <c r="D87"/>
  <c r="C87"/>
  <c r="F87"/>
  <c r="E87"/>
  <c r="B87"/>
  <c r="D55"/>
  <c r="C55"/>
  <c r="E55"/>
  <c r="B55"/>
  <c r="F55"/>
  <c r="D23"/>
  <c r="C23"/>
  <c r="F23"/>
  <c r="E23"/>
  <c r="B23"/>
  <c r="E283"/>
  <c r="C283"/>
  <c r="B283"/>
  <c r="F283"/>
  <c r="D283"/>
  <c r="E219"/>
  <c r="C219"/>
  <c r="F219"/>
  <c r="D219"/>
  <c r="B219"/>
  <c r="D155"/>
  <c r="B155"/>
  <c r="F155"/>
  <c r="C155"/>
  <c r="E155"/>
  <c r="F73"/>
  <c r="C73"/>
  <c r="B73"/>
  <c r="D73"/>
  <c r="E73"/>
  <c r="F41"/>
  <c r="C41"/>
  <c r="B41"/>
  <c r="E41"/>
  <c r="D41"/>
  <c r="F9"/>
  <c r="C9"/>
  <c r="B9"/>
  <c r="D9"/>
  <c r="E9"/>
  <c r="F273"/>
  <c r="C273"/>
  <c r="D273"/>
  <c r="B273"/>
  <c r="E273"/>
  <c r="F241"/>
  <c r="C241"/>
  <c r="E241"/>
  <c r="B241"/>
  <c r="D241"/>
  <c r="D209"/>
  <c r="B209"/>
  <c r="E209"/>
  <c r="C209"/>
  <c r="F209"/>
  <c r="B177"/>
  <c r="C177"/>
  <c r="D177"/>
  <c r="F177"/>
  <c r="E177"/>
  <c r="C148"/>
  <c r="D148"/>
  <c r="B148"/>
  <c r="F148"/>
  <c r="E148"/>
  <c r="D132"/>
  <c r="F132"/>
  <c r="B132"/>
  <c r="E132"/>
  <c r="C132"/>
  <c r="F116"/>
  <c r="B116"/>
  <c r="E116"/>
  <c r="D116"/>
  <c r="C116"/>
  <c r="E100"/>
  <c r="C100"/>
  <c r="D100"/>
  <c r="B100"/>
  <c r="F100"/>
  <c r="C84"/>
  <c r="F84"/>
  <c r="D84"/>
  <c r="E84"/>
  <c r="B84"/>
  <c r="F68"/>
  <c r="B68"/>
  <c r="E68"/>
  <c r="C68"/>
  <c r="D68"/>
  <c r="E52"/>
  <c r="F52"/>
  <c r="D52"/>
  <c r="C52"/>
  <c r="B52"/>
  <c r="E36"/>
  <c r="D36"/>
  <c r="B36"/>
  <c r="C36"/>
  <c r="F36"/>
  <c r="C20"/>
  <c r="B20"/>
  <c r="F20"/>
  <c r="E20"/>
  <c r="D20"/>
  <c r="E4"/>
  <c r="F4"/>
  <c r="B4"/>
  <c r="C4"/>
  <c r="D4"/>
  <c r="C158"/>
  <c r="F158"/>
  <c r="E158"/>
  <c r="B158"/>
  <c r="D158"/>
  <c r="C190"/>
  <c r="E190"/>
  <c r="B190"/>
  <c r="D190"/>
  <c r="F190"/>
  <c r="C222"/>
  <c r="E222"/>
  <c r="B222"/>
  <c r="F222"/>
  <c r="D222"/>
  <c r="E254"/>
  <c r="B254"/>
  <c r="F254"/>
  <c r="D254"/>
  <c r="C254"/>
  <c r="E286"/>
  <c r="B286"/>
  <c r="C286"/>
  <c r="F286"/>
  <c r="D286"/>
  <c r="C170"/>
  <c r="B170"/>
  <c r="F170"/>
  <c r="D170"/>
  <c r="E170"/>
  <c r="D202"/>
  <c r="F202"/>
  <c r="B202"/>
  <c r="C202"/>
  <c r="E202"/>
  <c r="D234"/>
  <c r="F234"/>
  <c r="B234"/>
  <c r="E234"/>
  <c r="C234"/>
  <c r="E266"/>
  <c r="C266"/>
  <c r="B266"/>
  <c r="F266"/>
  <c r="D266"/>
  <c r="E298"/>
  <c r="C298"/>
  <c r="B298"/>
  <c r="D298"/>
  <c r="F298"/>
  <c r="E164"/>
  <c r="B164"/>
  <c r="C164"/>
  <c r="D164"/>
  <c r="F164"/>
  <c r="E180"/>
  <c r="B180"/>
  <c r="D180"/>
  <c r="F180"/>
  <c r="C180"/>
  <c r="E196"/>
  <c r="C196"/>
  <c r="B196"/>
  <c r="F196"/>
  <c r="D196"/>
  <c r="E212"/>
  <c r="C212"/>
  <c r="B212"/>
  <c r="D212"/>
  <c r="F212"/>
  <c r="E228"/>
  <c r="C228"/>
  <c r="B228"/>
  <c r="F228"/>
  <c r="D228"/>
  <c r="C244"/>
  <c r="F244"/>
  <c r="E244"/>
  <c r="B244"/>
  <c r="D244"/>
  <c r="C260"/>
  <c r="F260"/>
  <c r="E260"/>
  <c r="D260"/>
  <c r="B260"/>
  <c r="C276"/>
  <c r="F276"/>
  <c r="E276"/>
  <c r="B276"/>
  <c r="D276"/>
  <c r="C292"/>
  <c r="F292"/>
  <c r="E292"/>
  <c r="D292"/>
  <c r="B292"/>
  <c r="E287"/>
  <c r="B287"/>
  <c r="F287"/>
  <c r="D287"/>
  <c r="C287"/>
  <c r="E255"/>
  <c r="C255"/>
  <c r="B255"/>
  <c r="F255"/>
  <c r="D255"/>
  <c r="C223"/>
  <c r="F223"/>
  <c r="B223"/>
  <c r="D223"/>
  <c r="E223"/>
  <c r="C191"/>
  <c r="F191"/>
  <c r="B191"/>
  <c r="E191"/>
  <c r="D191"/>
  <c r="B159"/>
  <c r="E159"/>
  <c r="C159"/>
  <c r="F159"/>
  <c r="D159"/>
  <c r="B139"/>
  <c r="F139"/>
  <c r="C139"/>
  <c r="E139"/>
  <c r="D139"/>
  <c r="F123"/>
  <c r="C123"/>
  <c r="D123"/>
  <c r="B123"/>
  <c r="E123"/>
  <c r="B107"/>
  <c r="E107"/>
  <c r="F107"/>
  <c r="D107"/>
  <c r="C107"/>
  <c r="F91"/>
  <c r="C91"/>
  <c r="D91"/>
  <c r="E91"/>
  <c r="B91"/>
  <c r="B75"/>
  <c r="E75"/>
  <c r="C75"/>
  <c r="F75"/>
  <c r="D75"/>
  <c r="F59"/>
  <c r="C59"/>
  <c r="D59"/>
  <c r="B59"/>
  <c r="E59"/>
  <c r="B43"/>
  <c r="E43"/>
  <c r="D43"/>
  <c r="C43"/>
  <c r="F43"/>
  <c r="F27"/>
  <c r="C27"/>
  <c r="D27"/>
  <c r="B27"/>
  <c r="E27"/>
  <c r="B11"/>
  <c r="C11"/>
  <c r="F11"/>
  <c r="D11"/>
  <c r="E11"/>
  <c r="F291"/>
  <c r="B291"/>
  <c r="E291"/>
  <c r="C291"/>
  <c r="D291"/>
  <c r="F259"/>
  <c r="B259"/>
  <c r="D259"/>
  <c r="C259"/>
  <c r="E259"/>
  <c r="C227"/>
  <c r="F227"/>
  <c r="E227"/>
  <c r="D227"/>
  <c r="B227"/>
  <c r="C195"/>
  <c r="F195"/>
  <c r="B195"/>
  <c r="E195"/>
  <c r="D195"/>
  <c r="C163"/>
  <c r="B163"/>
  <c r="D163"/>
  <c r="E163"/>
  <c r="F163"/>
  <c r="B141"/>
  <c r="D141"/>
  <c r="E141"/>
  <c r="F141"/>
  <c r="C141"/>
  <c r="E125"/>
  <c r="F125"/>
  <c r="C125"/>
  <c r="D125"/>
  <c r="B125"/>
  <c r="B109"/>
  <c r="D109"/>
  <c r="F109"/>
  <c r="E109"/>
  <c r="C109"/>
  <c r="E93"/>
  <c r="F93"/>
  <c r="C93"/>
  <c r="B93"/>
  <c r="D93"/>
  <c r="B77"/>
  <c r="D77"/>
  <c r="C77"/>
  <c r="F77"/>
  <c r="E77"/>
  <c r="E61"/>
  <c r="F61"/>
  <c r="C61"/>
  <c r="B61"/>
  <c r="D61"/>
  <c r="B45"/>
  <c r="D45"/>
  <c r="F45"/>
  <c r="E45"/>
  <c r="C45"/>
  <c r="E29"/>
  <c r="F29"/>
  <c r="C29"/>
  <c r="B29"/>
  <c r="D29"/>
  <c r="B13"/>
  <c r="D13"/>
  <c r="C13"/>
  <c r="F13"/>
  <c r="E13"/>
  <c r="F293"/>
  <c r="C293"/>
  <c r="E293"/>
  <c r="D293"/>
  <c r="B293"/>
  <c r="F277"/>
  <c r="C277"/>
  <c r="E277"/>
  <c r="B277"/>
  <c r="D277"/>
  <c r="F261"/>
  <c r="C261"/>
  <c r="E261"/>
  <c r="D261"/>
  <c r="B261"/>
  <c r="F245"/>
  <c r="C245"/>
  <c r="D245"/>
  <c r="B245"/>
  <c r="E245"/>
  <c r="C229"/>
  <c r="F229"/>
  <c r="D229"/>
  <c r="E229"/>
  <c r="B229"/>
  <c r="C213"/>
  <c r="F213"/>
  <c r="D213"/>
  <c r="B213"/>
  <c r="E213"/>
  <c r="C197"/>
  <c r="F197"/>
  <c r="D197"/>
  <c r="E197"/>
  <c r="B197"/>
  <c r="B181"/>
  <c r="E181"/>
  <c r="D181"/>
  <c r="F181"/>
  <c r="C181"/>
  <c r="D165"/>
  <c r="B165"/>
  <c r="F165"/>
  <c r="C165"/>
  <c r="E165"/>
  <c r="E150"/>
  <c r="D150"/>
  <c r="F150"/>
  <c r="C150"/>
  <c r="B150"/>
  <c r="D142"/>
  <c r="E142"/>
  <c r="B142"/>
  <c r="F142"/>
  <c r="C142"/>
  <c r="C134"/>
  <c r="E134"/>
  <c r="D134"/>
  <c r="B134"/>
  <c r="F134"/>
  <c r="E126"/>
  <c r="C126"/>
  <c r="F126"/>
  <c r="D126"/>
  <c r="B126"/>
  <c r="F118"/>
  <c r="B118"/>
  <c r="C118"/>
  <c r="D118"/>
  <c r="E118"/>
  <c r="C110"/>
  <c r="B110"/>
  <c r="E110"/>
  <c r="F110"/>
  <c r="D110"/>
  <c r="D102"/>
  <c r="F102"/>
  <c r="B102"/>
  <c r="C102"/>
  <c r="E102"/>
  <c r="F94"/>
  <c r="B94"/>
  <c r="C94"/>
  <c r="E94"/>
  <c r="D94"/>
  <c r="E86"/>
  <c r="D86"/>
  <c r="F86"/>
  <c r="B86"/>
  <c r="C86"/>
  <c r="D78"/>
  <c r="E78"/>
  <c r="B78"/>
  <c r="C78"/>
  <c r="F78"/>
  <c r="C70"/>
  <c r="E70"/>
  <c r="F70"/>
  <c r="D70"/>
  <c r="B70"/>
  <c r="E62"/>
  <c r="C62"/>
  <c r="B62"/>
  <c r="D62"/>
  <c r="F62"/>
  <c r="F54"/>
  <c r="B54"/>
  <c r="C54"/>
  <c r="D54"/>
  <c r="E54"/>
  <c r="C46"/>
  <c r="B46"/>
  <c r="F46"/>
  <c r="D46"/>
  <c r="E46"/>
  <c r="D38"/>
  <c r="E38"/>
  <c r="B38"/>
  <c r="C38"/>
  <c r="F38"/>
  <c r="E30"/>
  <c r="C30"/>
  <c r="B30"/>
  <c r="D30"/>
  <c r="F30"/>
  <c r="C22"/>
  <c r="B22"/>
  <c r="F22"/>
  <c r="D22"/>
  <c r="E22"/>
  <c r="F14"/>
  <c r="B14"/>
  <c r="C14"/>
  <c r="D14"/>
  <c r="E14"/>
  <c r="D6"/>
  <c r="E6"/>
  <c r="B6"/>
  <c r="F6"/>
  <c r="C6"/>
  <c r="I12" i="16"/>
  <c r="H12"/>
  <c r="G12" s="1"/>
  <c r="H9"/>
  <c r="G9" s="1"/>
  <c r="M5" i="13" s="1"/>
  <c r="N5" s="1"/>
  <c r="O5" s="1"/>
  <c r="P5" s="1"/>
  <c r="I9" i="16"/>
  <c r="T6" i="12"/>
  <c r="AD12" s="1"/>
  <c r="X6"/>
  <c r="AD37" s="1"/>
  <c r="W6"/>
  <c r="AD29" s="1"/>
  <c r="U6"/>
  <c r="AD18" s="1"/>
  <c r="V6"/>
  <c r="AD24" s="1"/>
  <c r="T18"/>
  <c r="X18"/>
  <c r="U18"/>
  <c r="W18"/>
  <c r="V18"/>
  <c r="T17"/>
  <c r="X17"/>
  <c r="W17"/>
  <c r="U17"/>
  <c r="V17"/>
  <c r="T30"/>
  <c r="X30"/>
  <c r="W30"/>
  <c r="U30"/>
  <c r="V30"/>
  <c r="T38"/>
  <c r="X38"/>
  <c r="W38"/>
  <c r="U38"/>
  <c r="V38"/>
  <c r="T46"/>
  <c r="W46"/>
  <c r="X46"/>
  <c r="V46"/>
  <c r="U46"/>
  <c r="U54"/>
  <c r="T54"/>
  <c r="X54"/>
  <c r="V54"/>
  <c r="W54"/>
  <c r="T68"/>
  <c r="X68"/>
  <c r="U68"/>
  <c r="W68"/>
  <c r="V68"/>
  <c r="T84"/>
  <c r="X84"/>
  <c r="U84"/>
  <c r="W84"/>
  <c r="V84"/>
  <c r="T100"/>
  <c r="X100"/>
  <c r="U100"/>
  <c r="W100"/>
  <c r="V100"/>
  <c r="U110"/>
  <c r="T110"/>
  <c r="X110"/>
  <c r="V110"/>
  <c r="W110"/>
  <c r="V145" i="1"/>
  <c r="U145"/>
  <c r="T145"/>
  <c r="X145"/>
  <c r="W145"/>
  <c r="V51"/>
  <c r="W51"/>
  <c r="T51"/>
  <c r="X51"/>
  <c r="U51"/>
  <c r="U298"/>
  <c r="T298"/>
  <c r="X298"/>
  <c r="W298"/>
  <c r="V298"/>
  <c r="V170"/>
  <c r="U170"/>
  <c r="W170"/>
  <c r="X170"/>
  <c r="T170"/>
  <c r="V34"/>
  <c r="W34"/>
  <c r="U34"/>
  <c r="X34"/>
  <c r="T34"/>
  <c r="V189"/>
  <c r="U189"/>
  <c r="T189"/>
  <c r="W189"/>
  <c r="X189"/>
  <c r="V159"/>
  <c r="U159"/>
  <c r="T159"/>
  <c r="W159"/>
  <c r="X159"/>
  <c r="U244"/>
  <c r="T244"/>
  <c r="X244"/>
  <c r="V244"/>
  <c r="W244"/>
  <c r="V116"/>
  <c r="U116"/>
  <c r="W116"/>
  <c r="T116"/>
  <c r="X116"/>
  <c r="X45"/>
  <c r="V45"/>
  <c r="T45"/>
  <c r="U45"/>
  <c r="W45"/>
  <c r="V209"/>
  <c r="U209"/>
  <c r="T209"/>
  <c r="X209"/>
  <c r="W209"/>
  <c r="U243"/>
  <c r="V243"/>
  <c r="X243"/>
  <c r="W243"/>
  <c r="T243"/>
  <c r="V202"/>
  <c r="U202"/>
  <c r="W202"/>
  <c r="X202"/>
  <c r="T202"/>
  <c r="V74"/>
  <c r="W74"/>
  <c r="U74"/>
  <c r="X74"/>
  <c r="T74"/>
  <c r="U253"/>
  <c r="V253"/>
  <c r="T253"/>
  <c r="X253"/>
  <c r="W253"/>
  <c r="U223"/>
  <c r="V223"/>
  <c r="X223"/>
  <c r="T223"/>
  <c r="W223"/>
  <c r="U212"/>
  <c r="T212"/>
  <c r="X212"/>
  <c r="V212"/>
  <c r="W212"/>
  <c r="V84"/>
  <c r="U84"/>
  <c r="W84"/>
  <c r="T84"/>
  <c r="X84"/>
  <c r="V113"/>
  <c r="U113"/>
  <c r="T113"/>
  <c r="W113"/>
  <c r="X113"/>
  <c r="U241"/>
  <c r="V241"/>
  <c r="T241"/>
  <c r="X241"/>
  <c r="W241"/>
  <c r="V147"/>
  <c r="U147"/>
  <c r="T147"/>
  <c r="W147"/>
  <c r="X147"/>
  <c r="U275"/>
  <c r="V275"/>
  <c r="X275"/>
  <c r="T275"/>
  <c r="W275"/>
  <c r="U250"/>
  <c r="T250"/>
  <c r="X250"/>
  <c r="V250"/>
  <c r="W250"/>
  <c r="V186"/>
  <c r="U186"/>
  <c r="W186"/>
  <c r="T186"/>
  <c r="X186"/>
  <c r="V122"/>
  <c r="U122"/>
  <c r="W122"/>
  <c r="T122"/>
  <c r="X122"/>
  <c r="V58"/>
  <c r="W58"/>
  <c r="U58"/>
  <c r="T58"/>
  <c r="X58"/>
  <c r="V157"/>
  <c r="U157"/>
  <c r="T157"/>
  <c r="X157"/>
  <c r="W157"/>
  <c r="U285"/>
  <c r="V285"/>
  <c r="T285"/>
  <c r="W285"/>
  <c r="X285"/>
  <c r="V127"/>
  <c r="U127"/>
  <c r="T127"/>
  <c r="X127"/>
  <c r="W127"/>
  <c r="U255"/>
  <c r="V255"/>
  <c r="X255"/>
  <c r="W255"/>
  <c r="T255"/>
  <c r="U260"/>
  <c r="T260"/>
  <c r="X260"/>
  <c r="W260"/>
  <c r="V260"/>
  <c r="V196"/>
  <c r="U196"/>
  <c r="W196"/>
  <c r="X196"/>
  <c r="T196"/>
  <c r="V132"/>
  <c r="U132"/>
  <c r="W132"/>
  <c r="X132"/>
  <c r="T132"/>
  <c r="V68"/>
  <c r="W68"/>
  <c r="U68"/>
  <c r="X68"/>
  <c r="T68"/>
  <c r="W12"/>
  <c r="U12"/>
  <c r="X12"/>
  <c r="V12"/>
  <c r="T12"/>
  <c r="X25"/>
  <c r="U25"/>
  <c r="V25"/>
  <c r="T25"/>
  <c r="W25"/>
  <c r="X97"/>
  <c r="W97"/>
  <c r="V97"/>
  <c r="T97"/>
  <c r="U97"/>
  <c r="X161"/>
  <c r="W161"/>
  <c r="V161"/>
  <c r="T161"/>
  <c r="U161"/>
  <c r="W225"/>
  <c r="X225"/>
  <c r="U225"/>
  <c r="T225"/>
  <c r="V225"/>
  <c r="W289"/>
  <c r="X289"/>
  <c r="U289"/>
  <c r="T289"/>
  <c r="V289"/>
  <c r="X67"/>
  <c r="U67"/>
  <c r="V67"/>
  <c r="T67"/>
  <c r="W67"/>
  <c r="X131"/>
  <c r="W131"/>
  <c r="V131"/>
  <c r="T131"/>
  <c r="U131"/>
  <c r="X195"/>
  <c r="W195"/>
  <c r="V195"/>
  <c r="T195"/>
  <c r="U195"/>
  <c r="W259"/>
  <c r="T259"/>
  <c r="U259"/>
  <c r="X259"/>
  <c r="V259"/>
  <c r="W290"/>
  <c r="V290"/>
  <c r="U290"/>
  <c r="X290"/>
  <c r="T290"/>
  <c r="W258"/>
  <c r="V258"/>
  <c r="U258"/>
  <c r="X258"/>
  <c r="T258"/>
  <c r="W226"/>
  <c r="V226"/>
  <c r="U226"/>
  <c r="X226"/>
  <c r="T226"/>
  <c r="X194"/>
  <c r="T194"/>
  <c r="V194"/>
  <c r="W194"/>
  <c r="U194"/>
  <c r="X162"/>
  <c r="T162"/>
  <c r="V162"/>
  <c r="W162"/>
  <c r="U162"/>
  <c r="X130"/>
  <c r="T130"/>
  <c r="V130"/>
  <c r="W130"/>
  <c r="U130"/>
  <c r="X98"/>
  <c r="T98"/>
  <c r="V98"/>
  <c r="W98"/>
  <c r="U98"/>
  <c r="X66"/>
  <c r="T66"/>
  <c r="V66"/>
  <c r="U66"/>
  <c r="W66"/>
  <c r="W5"/>
  <c r="X5"/>
  <c r="V5"/>
  <c r="U5"/>
  <c r="T5"/>
  <c r="X77"/>
  <c r="U77"/>
  <c r="W77"/>
  <c r="V77"/>
  <c r="T77"/>
  <c r="X141"/>
  <c r="W141"/>
  <c r="U141"/>
  <c r="T141"/>
  <c r="V141"/>
  <c r="X205"/>
  <c r="W205"/>
  <c r="U205"/>
  <c r="V205"/>
  <c r="T205"/>
  <c r="W269"/>
  <c r="X269"/>
  <c r="V269"/>
  <c r="T269"/>
  <c r="U269"/>
  <c r="X47"/>
  <c r="U47"/>
  <c r="W47"/>
  <c r="V47"/>
  <c r="T47"/>
  <c r="X111"/>
  <c r="W111"/>
  <c r="U111"/>
  <c r="T111"/>
  <c r="V111"/>
  <c r="X175"/>
  <c r="W175"/>
  <c r="U175"/>
  <c r="V175"/>
  <c r="T175"/>
  <c r="W239"/>
  <c r="T239"/>
  <c r="V239"/>
  <c r="X239"/>
  <c r="U239"/>
  <c r="W300"/>
  <c r="V300"/>
  <c r="T300"/>
  <c r="U300"/>
  <c r="X300"/>
  <c r="W268"/>
  <c r="V268"/>
  <c r="T268"/>
  <c r="X268"/>
  <c r="U268"/>
  <c r="W236"/>
  <c r="V236"/>
  <c r="T236"/>
  <c r="U236"/>
  <c r="X236"/>
  <c r="X204"/>
  <c r="T204"/>
  <c r="U204"/>
  <c r="W204"/>
  <c r="V204"/>
  <c r="X172"/>
  <c r="T172"/>
  <c r="U172"/>
  <c r="V172"/>
  <c r="W172"/>
  <c r="X140"/>
  <c r="T140"/>
  <c r="U140"/>
  <c r="W140"/>
  <c r="V140"/>
  <c r="X108"/>
  <c r="T108"/>
  <c r="U108"/>
  <c r="V108"/>
  <c r="W108"/>
  <c r="X76"/>
  <c r="T76"/>
  <c r="W76"/>
  <c r="U76"/>
  <c r="V76"/>
  <c r="X44"/>
  <c r="T44"/>
  <c r="W44"/>
  <c r="V44"/>
  <c r="U44"/>
  <c r="T50"/>
  <c r="W50"/>
  <c r="V50"/>
  <c r="U50"/>
  <c r="X50"/>
  <c r="W39"/>
  <c r="X39"/>
  <c r="T39"/>
  <c r="V39"/>
  <c r="U39"/>
  <c r="V33"/>
  <c r="W33"/>
  <c r="T33"/>
  <c r="X33"/>
  <c r="U33"/>
  <c r="V73"/>
  <c r="W73"/>
  <c r="T73"/>
  <c r="U73"/>
  <c r="X73"/>
  <c r="V105"/>
  <c r="U105"/>
  <c r="T105"/>
  <c r="X105"/>
  <c r="W105"/>
  <c r="V137"/>
  <c r="U137"/>
  <c r="T137"/>
  <c r="W137"/>
  <c r="X137"/>
  <c r="V169"/>
  <c r="U169"/>
  <c r="T169"/>
  <c r="X169"/>
  <c r="W169"/>
  <c r="V201"/>
  <c r="U201"/>
  <c r="T201"/>
  <c r="W201"/>
  <c r="X201"/>
  <c r="U233"/>
  <c r="V233"/>
  <c r="T233"/>
  <c r="W233"/>
  <c r="X233"/>
  <c r="U265"/>
  <c r="V265"/>
  <c r="T265"/>
  <c r="X265"/>
  <c r="W265"/>
  <c r="U297"/>
  <c r="V297"/>
  <c r="T297"/>
  <c r="W297"/>
  <c r="X297"/>
  <c r="V43"/>
  <c r="W43"/>
  <c r="T43"/>
  <c r="U43"/>
  <c r="X43"/>
  <c r="V75"/>
  <c r="W75"/>
  <c r="T75"/>
  <c r="X75"/>
  <c r="U75"/>
  <c r="V107"/>
  <c r="U107"/>
  <c r="T107"/>
  <c r="W107"/>
  <c r="X107"/>
  <c r="V139"/>
  <c r="U139"/>
  <c r="T139"/>
  <c r="X139"/>
  <c r="W139"/>
  <c r="V171"/>
  <c r="U171"/>
  <c r="T171"/>
  <c r="W171"/>
  <c r="X171"/>
  <c r="V203"/>
  <c r="U203"/>
  <c r="T203"/>
  <c r="X203"/>
  <c r="W203"/>
  <c r="U235"/>
  <c r="V235"/>
  <c r="X235"/>
  <c r="T235"/>
  <c r="W235"/>
  <c r="U267"/>
  <c r="V267"/>
  <c r="X267"/>
  <c r="W267"/>
  <c r="T267"/>
  <c r="U299"/>
  <c r="V299"/>
  <c r="X299"/>
  <c r="T299"/>
  <c r="W299"/>
  <c r="U286"/>
  <c r="T286"/>
  <c r="X286"/>
  <c r="W286"/>
  <c r="V286"/>
  <c r="U270"/>
  <c r="T270"/>
  <c r="X270"/>
  <c r="V270"/>
  <c r="W270"/>
  <c r="U254"/>
  <c r="T254"/>
  <c r="X254"/>
  <c r="W254"/>
  <c r="V254"/>
  <c r="U238"/>
  <c r="T238"/>
  <c r="X238"/>
  <c r="V238"/>
  <c r="W238"/>
  <c r="U222"/>
  <c r="T222"/>
  <c r="X222"/>
  <c r="W222"/>
  <c r="V222"/>
  <c r="V206"/>
  <c r="U206"/>
  <c r="W206"/>
  <c r="T206"/>
  <c r="X206"/>
  <c r="V190"/>
  <c r="U190"/>
  <c r="W190"/>
  <c r="X190"/>
  <c r="T190"/>
  <c r="V174"/>
  <c r="U174"/>
  <c r="W174"/>
  <c r="T174"/>
  <c r="X174"/>
  <c r="V158"/>
  <c r="U158"/>
  <c r="W158"/>
  <c r="X158"/>
  <c r="T158"/>
  <c r="V142"/>
  <c r="U142"/>
  <c r="W142"/>
  <c r="T142"/>
  <c r="X142"/>
  <c r="V126"/>
  <c r="U126"/>
  <c r="W126"/>
  <c r="X126"/>
  <c r="T126"/>
  <c r="V110"/>
  <c r="U110"/>
  <c r="W110"/>
  <c r="T110"/>
  <c r="X110"/>
  <c r="V94"/>
  <c r="U94"/>
  <c r="W94"/>
  <c r="X94"/>
  <c r="T94"/>
  <c r="V78"/>
  <c r="W78"/>
  <c r="U78"/>
  <c r="T78"/>
  <c r="X78"/>
  <c r="V62"/>
  <c r="W62"/>
  <c r="U62"/>
  <c r="X62"/>
  <c r="T62"/>
  <c r="V38"/>
  <c r="W38"/>
  <c r="U38"/>
  <c r="T38"/>
  <c r="X38"/>
  <c r="V22"/>
  <c r="W22"/>
  <c r="U22"/>
  <c r="X22"/>
  <c r="T22"/>
  <c r="U13"/>
  <c r="V13"/>
  <c r="T13"/>
  <c r="X13"/>
  <c r="W13"/>
  <c r="V53"/>
  <c r="W53"/>
  <c r="T53"/>
  <c r="X53"/>
  <c r="U53"/>
  <c r="V85"/>
  <c r="U85"/>
  <c r="T85"/>
  <c r="W85"/>
  <c r="X85"/>
  <c r="V117"/>
  <c r="U117"/>
  <c r="T117"/>
  <c r="X117"/>
  <c r="W117"/>
  <c r="V149"/>
  <c r="U149"/>
  <c r="T149"/>
  <c r="W149"/>
  <c r="X149"/>
  <c r="V181"/>
  <c r="U181"/>
  <c r="T181"/>
  <c r="X181"/>
  <c r="W181"/>
  <c r="U213"/>
  <c r="V213"/>
  <c r="T213"/>
  <c r="X213"/>
  <c r="W213"/>
  <c r="U245"/>
  <c r="V245"/>
  <c r="T245"/>
  <c r="W245"/>
  <c r="X245"/>
  <c r="U277"/>
  <c r="V277"/>
  <c r="T277"/>
  <c r="X277"/>
  <c r="W277"/>
  <c r="U7"/>
  <c r="V7"/>
  <c r="T7"/>
  <c r="W7"/>
  <c r="X7"/>
  <c r="V55"/>
  <c r="W55"/>
  <c r="T55"/>
  <c r="U55"/>
  <c r="X55"/>
  <c r="V87"/>
  <c r="U87"/>
  <c r="T87"/>
  <c r="X87"/>
  <c r="W87"/>
  <c r="V119"/>
  <c r="U119"/>
  <c r="T119"/>
  <c r="W119"/>
  <c r="X119"/>
  <c r="V151"/>
  <c r="U151"/>
  <c r="T151"/>
  <c r="X151"/>
  <c r="W151"/>
  <c r="V183"/>
  <c r="U183"/>
  <c r="T183"/>
  <c r="W183"/>
  <c r="X183"/>
  <c r="U215"/>
  <c r="V215"/>
  <c r="X215"/>
  <c r="W215"/>
  <c r="T215"/>
  <c r="U247"/>
  <c r="V247"/>
  <c r="X247"/>
  <c r="T247"/>
  <c r="W247"/>
  <c r="U279"/>
  <c r="V279"/>
  <c r="X279"/>
  <c r="W279"/>
  <c r="T279"/>
  <c r="U296"/>
  <c r="T296"/>
  <c r="X296"/>
  <c r="V296"/>
  <c r="W296"/>
  <c r="U280"/>
  <c r="T280"/>
  <c r="X280"/>
  <c r="W280"/>
  <c r="V280"/>
  <c r="U264"/>
  <c r="T264"/>
  <c r="X264"/>
  <c r="V264"/>
  <c r="W264"/>
  <c r="U248"/>
  <c r="T248"/>
  <c r="X248"/>
  <c r="W248"/>
  <c r="V248"/>
  <c r="U232"/>
  <c r="T232"/>
  <c r="X232"/>
  <c r="V232"/>
  <c r="W232"/>
  <c r="U216"/>
  <c r="T216"/>
  <c r="X216"/>
  <c r="W216"/>
  <c r="V216"/>
  <c r="V200"/>
  <c r="U200"/>
  <c r="W200"/>
  <c r="T200"/>
  <c r="X200"/>
  <c r="V184"/>
  <c r="U184"/>
  <c r="W184"/>
  <c r="X184"/>
  <c r="T184"/>
  <c r="V168"/>
  <c r="U168"/>
  <c r="W168"/>
  <c r="T168"/>
  <c r="X168"/>
  <c r="V152"/>
  <c r="U152"/>
  <c r="W152"/>
  <c r="X152"/>
  <c r="T152"/>
  <c r="V136"/>
  <c r="U136"/>
  <c r="W136"/>
  <c r="T136"/>
  <c r="X136"/>
  <c r="V120"/>
  <c r="U120"/>
  <c r="W120"/>
  <c r="X120"/>
  <c r="T120"/>
  <c r="V104"/>
  <c r="U104"/>
  <c r="W104"/>
  <c r="T104"/>
  <c r="X104"/>
  <c r="V88"/>
  <c r="U88"/>
  <c r="W88"/>
  <c r="X88"/>
  <c r="T88"/>
  <c r="V72"/>
  <c r="W72"/>
  <c r="U72"/>
  <c r="T72"/>
  <c r="X72"/>
  <c r="V56"/>
  <c r="W56"/>
  <c r="U56"/>
  <c r="X56"/>
  <c r="T56"/>
  <c r="V40"/>
  <c r="W40"/>
  <c r="U40"/>
  <c r="T40"/>
  <c r="X40"/>
  <c r="V27"/>
  <c r="T27"/>
  <c r="U27"/>
  <c r="W27"/>
  <c r="X27"/>
  <c r="V20"/>
  <c r="U20"/>
  <c r="T20"/>
  <c r="X20"/>
  <c r="W20"/>
  <c r="V57"/>
  <c r="T57"/>
  <c r="U57"/>
  <c r="W57"/>
  <c r="X57"/>
  <c r="H21" i="16"/>
  <c r="G21" s="1"/>
  <c r="M17" i="13" s="1"/>
  <c r="N17" s="1"/>
  <c r="I21" i="16"/>
  <c r="H23"/>
  <c r="G23" s="1"/>
  <c r="I23"/>
  <c r="H16"/>
  <c r="G16" s="1"/>
  <c r="M12" i="13" s="1"/>
  <c r="N12" s="1"/>
  <c r="O12" s="1"/>
  <c r="P12" s="1"/>
  <c r="I16" i="16"/>
  <c r="P10" i="13"/>
  <c r="H4" i="17" s="1"/>
  <c r="H14" i="16"/>
  <c r="I14"/>
  <c r="O10" i="13" s="1"/>
  <c r="H18" i="16"/>
  <c r="G18" s="1"/>
  <c r="I18"/>
  <c r="D121" i="20"/>
  <c r="B121"/>
  <c r="C121"/>
  <c r="E121"/>
  <c r="F121"/>
  <c r="D89"/>
  <c r="B89"/>
  <c r="F89"/>
  <c r="E89"/>
  <c r="C89"/>
  <c r="D57"/>
  <c r="B57"/>
  <c r="C57"/>
  <c r="F57"/>
  <c r="E57"/>
  <c r="D25"/>
  <c r="B25"/>
  <c r="F25"/>
  <c r="E25"/>
  <c r="C25"/>
  <c r="F289"/>
  <c r="C289"/>
  <c r="D289"/>
  <c r="E289"/>
  <c r="B289"/>
  <c r="F257"/>
  <c r="C257"/>
  <c r="D257"/>
  <c r="E257"/>
  <c r="B257"/>
  <c r="D225"/>
  <c r="B225"/>
  <c r="E225"/>
  <c r="F225"/>
  <c r="C225"/>
  <c r="D193"/>
  <c r="B193"/>
  <c r="E193"/>
  <c r="F193"/>
  <c r="C193"/>
  <c r="B161"/>
  <c r="C161"/>
  <c r="D161"/>
  <c r="E161"/>
  <c r="F161"/>
  <c r="D140"/>
  <c r="C140"/>
  <c r="B140"/>
  <c r="F140"/>
  <c r="E140"/>
  <c r="C124"/>
  <c r="E124"/>
  <c r="B124"/>
  <c r="D124"/>
  <c r="F124"/>
  <c r="E108"/>
  <c r="B108"/>
  <c r="F108"/>
  <c r="D108"/>
  <c r="C108"/>
  <c r="F92"/>
  <c r="B92"/>
  <c r="E92"/>
  <c r="D92"/>
  <c r="C92"/>
  <c r="D76"/>
  <c r="C76"/>
  <c r="B76"/>
  <c r="E76"/>
  <c r="F76"/>
  <c r="D60"/>
  <c r="C60"/>
  <c r="F60"/>
  <c r="E60"/>
  <c r="B60"/>
  <c r="C44"/>
  <c r="B44"/>
  <c r="D44"/>
  <c r="F44"/>
  <c r="E44"/>
  <c r="F28"/>
  <c r="B28"/>
  <c r="E28"/>
  <c r="C28"/>
  <c r="D28"/>
  <c r="D12"/>
  <c r="E12"/>
  <c r="F12"/>
  <c r="B12"/>
  <c r="C12"/>
  <c r="D174"/>
  <c r="B174"/>
  <c r="F174"/>
  <c r="E174"/>
  <c r="C174"/>
  <c r="D206"/>
  <c r="F206"/>
  <c r="C206"/>
  <c r="B206"/>
  <c r="E206"/>
  <c r="D238"/>
  <c r="C238"/>
  <c r="B238"/>
  <c r="E238"/>
  <c r="F238"/>
  <c r="D270"/>
  <c r="F270"/>
  <c r="E270"/>
  <c r="C270"/>
  <c r="B270"/>
  <c r="D154"/>
  <c r="E154"/>
  <c r="B154"/>
  <c r="F154"/>
  <c r="C154"/>
  <c r="E186"/>
  <c r="C186"/>
  <c r="D186"/>
  <c r="B186"/>
  <c r="F186"/>
  <c r="E218"/>
  <c r="C218"/>
  <c r="F218"/>
  <c r="D218"/>
  <c r="B218"/>
  <c r="D250"/>
  <c r="B250"/>
  <c r="E250"/>
  <c r="C250"/>
  <c r="F250"/>
  <c r="D282"/>
  <c r="F282"/>
  <c r="C282"/>
  <c r="B282"/>
  <c r="E282"/>
  <c r="F156"/>
  <c r="C156"/>
  <c r="E156"/>
  <c r="D156"/>
  <c r="B156"/>
  <c r="F172"/>
  <c r="C172"/>
  <c r="B172"/>
  <c r="E172"/>
  <c r="D172"/>
  <c r="D188"/>
  <c r="F188"/>
  <c r="E188"/>
  <c r="B188"/>
  <c r="C188"/>
  <c r="D204"/>
  <c r="F204"/>
  <c r="C204"/>
  <c r="B204"/>
  <c r="E204"/>
  <c r="D220"/>
  <c r="F220"/>
  <c r="E220"/>
  <c r="B220"/>
  <c r="C220"/>
  <c r="B236"/>
  <c r="D236"/>
  <c r="F236"/>
  <c r="C236"/>
  <c r="E236"/>
  <c r="B252"/>
  <c r="D252"/>
  <c r="C252"/>
  <c r="E252"/>
  <c r="F252"/>
  <c r="B268"/>
  <c r="D268"/>
  <c r="F268"/>
  <c r="E268"/>
  <c r="C268"/>
  <c r="B284"/>
  <c r="D284"/>
  <c r="C284"/>
  <c r="E284"/>
  <c r="F284"/>
  <c r="B300"/>
  <c r="D300"/>
  <c r="F300"/>
  <c r="C300"/>
  <c r="E300"/>
  <c r="D271"/>
  <c r="C271"/>
  <c r="E271"/>
  <c r="F271"/>
  <c r="B271"/>
  <c r="D239"/>
  <c r="F239"/>
  <c r="C239"/>
  <c r="B239"/>
  <c r="E239"/>
  <c r="D207"/>
  <c r="E207"/>
  <c r="C207"/>
  <c r="B207"/>
  <c r="F207"/>
  <c r="F175"/>
  <c r="D175"/>
  <c r="E175"/>
  <c r="B175"/>
  <c r="C175"/>
  <c r="F147"/>
  <c r="E147"/>
  <c r="C147"/>
  <c r="B147"/>
  <c r="D147"/>
  <c r="D131"/>
  <c r="B131"/>
  <c r="F131"/>
  <c r="C131"/>
  <c r="E131"/>
  <c r="E115"/>
  <c r="F115"/>
  <c r="C115"/>
  <c r="D115"/>
  <c r="B115"/>
  <c r="D99"/>
  <c r="B99"/>
  <c r="F99"/>
  <c r="E99"/>
  <c r="C99"/>
  <c r="E83"/>
  <c r="F83"/>
  <c r="C83"/>
  <c r="B83"/>
  <c r="D83"/>
  <c r="D67"/>
  <c r="B67"/>
  <c r="E67"/>
  <c r="C67"/>
  <c r="F67"/>
  <c r="E51"/>
  <c r="F51"/>
  <c r="C51"/>
  <c r="D51"/>
  <c r="B51"/>
  <c r="D35"/>
  <c r="B35"/>
  <c r="F35"/>
  <c r="E35"/>
  <c r="C35"/>
  <c r="E19"/>
  <c r="F19"/>
  <c r="C19"/>
  <c r="B19"/>
  <c r="D19"/>
  <c r="B3"/>
  <c r="E3"/>
  <c r="C3"/>
  <c r="F3"/>
  <c r="D3"/>
  <c r="E275"/>
  <c r="D275"/>
  <c r="C275"/>
  <c r="B275"/>
  <c r="F275"/>
  <c r="E243"/>
  <c r="B243"/>
  <c r="F243"/>
  <c r="D243"/>
  <c r="C243"/>
  <c r="E211"/>
  <c r="B211"/>
  <c r="D211"/>
  <c r="F211"/>
  <c r="C211"/>
  <c r="D179"/>
  <c r="F179"/>
  <c r="E179"/>
  <c r="C179"/>
  <c r="B179"/>
  <c r="F149"/>
  <c r="C149"/>
  <c r="B149"/>
  <c r="D149"/>
  <c r="E149"/>
  <c r="D133"/>
  <c r="E133"/>
  <c r="C133"/>
  <c r="F133"/>
  <c r="B133"/>
  <c r="F117"/>
  <c r="C117"/>
  <c r="B117"/>
  <c r="E117"/>
  <c r="D117"/>
  <c r="D101"/>
  <c r="E101"/>
  <c r="F101"/>
  <c r="B101"/>
  <c r="C101"/>
  <c r="F85"/>
  <c r="C85"/>
  <c r="B85"/>
  <c r="D85"/>
  <c r="E85"/>
  <c r="D69"/>
  <c r="E69"/>
  <c r="C69"/>
  <c r="F69"/>
  <c r="B69"/>
  <c r="F53"/>
  <c r="C53"/>
  <c r="B53"/>
  <c r="E53"/>
  <c r="D53"/>
  <c r="D37"/>
  <c r="E37"/>
  <c r="F37"/>
  <c r="B37"/>
  <c r="C37"/>
  <c r="F21"/>
  <c r="C21"/>
  <c r="B21"/>
  <c r="D21"/>
  <c r="E21"/>
  <c r="E5"/>
  <c r="F5"/>
  <c r="C5"/>
  <c r="B5"/>
  <c r="D5"/>
  <c r="B285"/>
  <c r="D285"/>
  <c r="C285"/>
  <c r="E285"/>
  <c r="F285"/>
  <c r="B269"/>
  <c r="D269"/>
  <c r="F269"/>
  <c r="E269"/>
  <c r="C269"/>
  <c r="B253"/>
  <c r="E253"/>
  <c r="C253"/>
  <c r="F253"/>
  <c r="D253"/>
  <c r="B237"/>
  <c r="E237"/>
  <c r="F237"/>
  <c r="D237"/>
  <c r="C237"/>
  <c r="B221"/>
  <c r="D221"/>
  <c r="F221"/>
  <c r="E221"/>
  <c r="C221"/>
  <c r="B205"/>
  <c r="D205"/>
  <c r="C205"/>
  <c r="E205"/>
  <c r="F205"/>
  <c r="B189"/>
  <c r="D189"/>
  <c r="F189"/>
  <c r="C189"/>
  <c r="E189"/>
  <c r="E173"/>
  <c r="B173"/>
  <c r="D173"/>
  <c r="C173"/>
  <c r="F173"/>
  <c r="E157"/>
  <c r="B157"/>
  <c r="F157"/>
  <c r="C157"/>
  <c r="D157"/>
  <c r="E146"/>
  <c r="D146"/>
  <c r="F146"/>
  <c r="B146"/>
  <c r="C146"/>
  <c r="F138"/>
  <c r="B138"/>
  <c r="C138"/>
  <c r="E138"/>
  <c r="D138"/>
  <c r="C130"/>
  <c r="F130"/>
  <c r="E130"/>
  <c r="D130"/>
  <c r="B130"/>
  <c r="F122"/>
  <c r="E122"/>
  <c r="B122"/>
  <c r="C122"/>
  <c r="D122"/>
  <c r="D114"/>
  <c r="B114"/>
  <c r="E114"/>
  <c r="F114"/>
  <c r="C114"/>
  <c r="E106"/>
  <c r="C106"/>
  <c r="B106"/>
  <c r="D106"/>
  <c r="F106"/>
  <c r="E98"/>
  <c r="D98"/>
  <c r="C98"/>
  <c r="B98"/>
  <c r="F98"/>
  <c r="C90"/>
  <c r="B90"/>
  <c r="F90"/>
  <c r="E90"/>
  <c r="D90"/>
  <c r="F82"/>
  <c r="C82"/>
  <c r="D82"/>
  <c r="E82"/>
  <c r="B82"/>
  <c r="D74"/>
  <c r="B74"/>
  <c r="C74"/>
  <c r="F74"/>
  <c r="E74"/>
  <c r="F66"/>
  <c r="C66"/>
  <c r="D66"/>
  <c r="E66"/>
  <c r="B66"/>
  <c r="F58"/>
  <c r="C58"/>
  <c r="B58"/>
  <c r="D58"/>
  <c r="E58"/>
  <c r="C50"/>
  <c r="D50"/>
  <c r="B50"/>
  <c r="F50"/>
  <c r="E50"/>
  <c r="C42"/>
  <c r="E42"/>
  <c r="D42"/>
  <c r="F42"/>
  <c r="B42"/>
  <c r="E34"/>
  <c r="F34"/>
  <c r="D34"/>
  <c r="C34"/>
  <c r="B34"/>
  <c r="D26"/>
  <c r="B26"/>
  <c r="E26"/>
  <c r="C26"/>
  <c r="F26"/>
  <c r="C18"/>
  <c r="D18"/>
  <c r="B18"/>
  <c r="F18"/>
  <c r="E18"/>
  <c r="C10"/>
  <c r="F10"/>
  <c r="D10"/>
  <c r="E10"/>
  <c r="B10"/>
  <c r="I10" i="16"/>
  <c r="H10"/>
  <c r="G10" s="1"/>
  <c r="M6" i="13" s="1"/>
  <c r="N6" s="1"/>
  <c r="O6" s="1"/>
  <c r="P6" s="1"/>
  <c r="H11" i="16"/>
  <c r="G11" s="1"/>
  <c r="I11"/>
  <c r="P4" i="13"/>
  <c r="H3" i="17" s="1"/>
  <c r="I8" i="16"/>
  <c r="O4" i="13" s="1"/>
  <c r="H8" i="16"/>
  <c r="T10" i="12"/>
  <c r="X10"/>
  <c r="U10"/>
  <c r="V10"/>
  <c r="W10"/>
  <c r="T26"/>
  <c r="X26"/>
  <c r="U26"/>
  <c r="V26"/>
  <c r="W26"/>
  <c r="T25"/>
  <c r="X25"/>
  <c r="W25"/>
  <c r="V25"/>
  <c r="U25"/>
  <c r="T34"/>
  <c r="X34"/>
  <c r="W34"/>
  <c r="V34"/>
  <c r="U34"/>
  <c r="T42"/>
  <c r="X42"/>
  <c r="W42"/>
  <c r="V42"/>
  <c r="U42"/>
  <c r="U50"/>
  <c r="T50"/>
  <c r="X50"/>
  <c r="W50"/>
  <c r="V50"/>
  <c r="T60"/>
  <c r="X60"/>
  <c r="U60"/>
  <c r="V60"/>
  <c r="W60"/>
  <c r="T76"/>
  <c r="X76"/>
  <c r="U76"/>
  <c r="V76"/>
  <c r="W76"/>
  <c r="T92"/>
  <c r="X92"/>
  <c r="U92"/>
  <c r="V92"/>
  <c r="W92"/>
  <c r="U106"/>
  <c r="T106"/>
  <c r="X106"/>
  <c r="W106"/>
  <c r="V106"/>
  <c r="U9" i="1"/>
  <c r="V9"/>
  <c r="T9"/>
  <c r="W9"/>
  <c r="X9"/>
  <c r="U273"/>
  <c r="V273"/>
  <c r="T273"/>
  <c r="W273"/>
  <c r="X273"/>
  <c r="V179"/>
  <c r="U179"/>
  <c r="T179"/>
  <c r="X179"/>
  <c r="W179"/>
  <c r="U234"/>
  <c r="T234"/>
  <c r="X234"/>
  <c r="W234"/>
  <c r="V234"/>
  <c r="V106"/>
  <c r="U106"/>
  <c r="W106"/>
  <c r="X106"/>
  <c r="T106"/>
  <c r="V61"/>
  <c r="W61"/>
  <c r="T61"/>
  <c r="U61"/>
  <c r="X61"/>
  <c r="V23"/>
  <c r="W23"/>
  <c r="T23"/>
  <c r="U23"/>
  <c r="X23"/>
  <c r="U287"/>
  <c r="V287"/>
  <c r="X287"/>
  <c r="T287"/>
  <c r="W287"/>
  <c r="V180"/>
  <c r="U180"/>
  <c r="W180"/>
  <c r="T180"/>
  <c r="X180"/>
  <c r="V52"/>
  <c r="W52"/>
  <c r="U52"/>
  <c r="T52"/>
  <c r="X52"/>
  <c r="V81"/>
  <c r="W81"/>
  <c r="T81"/>
  <c r="X81"/>
  <c r="U81"/>
  <c r="V115"/>
  <c r="U115"/>
  <c r="T115"/>
  <c r="X115"/>
  <c r="W115"/>
  <c r="U266"/>
  <c r="T266"/>
  <c r="X266"/>
  <c r="W266"/>
  <c r="V266"/>
  <c r="V138"/>
  <c r="U138"/>
  <c r="W138"/>
  <c r="X138"/>
  <c r="T138"/>
  <c r="V125"/>
  <c r="U125"/>
  <c r="T125"/>
  <c r="W125"/>
  <c r="X125"/>
  <c r="V95"/>
  <c r="U95"/>
  <c r="T95"/>
  <c r="W95"/>
  <c r="X95"/>
  <c r="U276"/>
  <c r="T276"/>
  <c r="X276"/>
  <c r="V276"/>
  <c r="W276"/>
  <c r="V148"/>
  <c r="U148"/>
  <c r="W148"/>
  <c r="T148"/>
  <c r="X148"/>
  <c r="V41"/>
  <c r="W41"/>
  <c r="T41"/>
  <c r="U41"/>
  <c r="X41"/>
  <c r="V177"/>
  <c r="U177"/>
  <c r="T177"/>
  <c r="W177"/>
  <c r="X177"/>
  <c r="V83"/>
  <c r="U83"/>
  <c r="T83"/>
  <c r="W83"/>
  <c r="X83"/>
  <c r="U211"/>
  <c r="V211"/>
  <c r="X211"/>
  <c r="T211"/>
  <c r="W211"/>
  <c r="U282"/>
  <c r="T282"/>
  <c r="X282"/>
  <c r="V282"/>
  <c r="W282"/>
  <c r="U218"/>
  <c r="T218"/>
  <c r="X218"/>
  <c r="V218"/>
  <c r="W218"/>
  <c r="V154"/>
  <c r="U154"/>
  <c r="W154"/>
  <c r="T154"/>
  <c r="X154"/>
  <c r="V90"/>
  <c r="U90"/>
  <c r="W90"/>
  <c r="T90"/>
  <c r="X90"/>
  <c r="V93"/>
  <c r="U93"/>
  <c r="T93"/>
  <c r="X93"/>
  <c r="W93"/>
  <c r="U221"/>
  <c r="V221"/>
  <c r="T221"/>
  <c r="W221"/>
  <c r="X221"/>
  <c r="V63"/>
  <c r="W63"/>
  <c r="T63"/>
  <c r="X63"/>
  <c r="U63"/>
  <c r="V191"/>
  <c r="U191"/>
  <c r="T191"/>
  <c r="X191"/>
  <c r="W191"/>
  <c r="U292"/>
  <c r="T292"/>
  <c r="X292"/>
  <c r="W292"/>
  <c r="V292"/>
  <c r="U228"/>
  <c r="T228"/>
  <c r="X228"/>
  <c r="W228"/>
  <c r="V228"/>
  <c r="V164"/>
  <c r="U164"/>
  <c r="W164"/>
  <c r="X164"/>
  <c r="T164"/>
  <c r="V100"/>
  <c r="U100"/>
  <c r="W100"/>
  <c r="X100"/>
  <c r="T100"/>
  <c r="V32"/>
  <c r="W32"/>
  <c r="U32"/>
  <c r="X32"/>
  <c r="T32"/>
  <c r="V42"/>
  <c r="U42"/>
  <c r="T42"/>
  <c r="X42"/>
  <c r="W42"/>
  <c r="X65"/>
  <c r="U65"/>
  <c r="W65"/>
  <c r="V65"/>
  <c r="T65"/>
  <c r="X129"/>
  <c r="W129"/>
  <c r="U129"/>
  <c r="T129"/>
  <c r="V129"/>
  <c r="X193"/>
  <c r="W193"/>
  <c r="U193"/>
  <c r="V193"/>
  <c r="T193"/>
  <c r="W257"/>
  <c r="X257"/>
  <c r="V257"/>
  <c r="T257"/>
  <c r="U257"/>
  <c r="X35"/>
  <c r="U35"/>
  <c r="W35"/>
  <c r="V35"/>
  <c r="T35"/>
  <c r="X99"/>
  <c r="W99"/>
  <c r="U99"/>
  <c r="T99"/>
  <c r="V99"/>
  <c r="X163"/>
  <c r="W163"/>
  <c r="U163"/>
  <c r="V163"/>
  <c r="T163"/>
  <c r="W227"/>
  <c r="T227"/>
  <c r="V227"/>
  <c r="X227"/>
  <c r="U227"/>
  <c r="W291"/>
  <c r="T291"/>
  <c r="V291"/>
  <c r="U291"/>
  <c r="X291"/>
  <c r="W274"/>
  <c r="V274"/>
  <c r="T274"/>
  <c r="U274"/>
  <c r="X274"/>
  <c r="W242"/>
  <c r="V242"/>
  <c r="T242"/>
  <c r="X242"/>
  <c r="U242"/>
  <c r="X210"/>
  <c r="T210"/>
  <c r="U210"/>
  <c r="V210"/>
  <c r="W210"/>
  <c r="X178"/>
  <c r="T178"/>
  <c r="U178"/>
  <c r="W178"/>
  <c r="V178"/>
  <c r="X146"/>
  <c r="T146"/>
  <c r="U146"/>
  <c r="V146"/>
  <c r="W146"/>
  <c r="X114"/>
  <c r="T114"/>
  <c r="U114"/>
  <c r="W114"/>
  <c r="V114"/>
  <c r="X82"/>
  <c r="T82"/>
  <c r="W82"/>
  <c r="V82"/>
  <c r="U82"/>
  <c r="X46"/>
  <c r="T46"/>
  <c r="W46"/>
  <c r="U46"/>
  <c r="V46"/>
  <c r="X37"/>
  <c r="U37"/>
  <c r="V37"/>
  <c r="T37"/>
  <c r="W37"/>
  <c r="X109"/>
  <c r="W109"/>
  <c r="V109"/>
  <c r="T109"/>
  <c r="U109"/>
  <c r="X173"/>
  <c r="W173"/>
  <c r="V173"/>
  <c r="T173"/>
  <c r="U173"/>
  <c r="W237"/>
  <c r="X237"/>
  <c r="U237"/>
  <c r="T237"/>
  <c r="V237"/>
  <c r="V2"/>
  <c r="U2"/>
  <c r="X2"/>
  <c r="T2"/>
  <c r="W2"/>
  <c r="X79"/>
  <c r="U79"/>
  <c r="V79"/>
  <c r="T79"/>
  <c r="W79"/>
  <c r="X143"/>
  <c r="W143"/>
  <c r="V143"/>
  <c r="T143"/>
  <c r="U143"/>
  <c r="X207"/>
  <c r="W207"/>
  <c r="V207"/>
  <c r="T207"/>
  <c r="U207"/>
  <c r="W271"/>
  <c r="T271"/>
  <c r="U271"/>
  <c r="X271"/>
  <c r="V271"/>
  <c r="W284"/>
  <c r="V284"/>
  <c r="U284"/>
  <c r="X284"/>
  <c r="T284"/>
  <c r="W252"/>
  <c r="V252"/>
  <c r="U252"/>
  <c r="X252"/>
  <c r="T252"/>
  <c r="W220"/>
  <c r="V220"/>
  <c r="U220"/>
  <c r="X220"/>
  <c r="T220"/>
  <c r="X188"/>
  <c r="T188"/>
  <c r="V188"/>
  <c r="W188"/>
  <c r="U188"/>
  <c r="X156"/>
  <c r="T156"/>
  <c r="V156"/>
  <c r="W156"/>
  <c r="U156"/>
  <c r="X124"/>
  <c r="T124"/>
  <c r="V124"/>
  <c r="W124"/>
  <c r="U124"/>
  <c r="X92"/>
  <c r="T92"/>
  <c r="V92"/>
  <c r="W92"/>
  <c r="U92"/>
  <c r="X60"/>
  <c r="T60"/>
  <c r="V60"/>
  <c r="U60"/>
  <c r="W60"/>
  <c r="X15"/>
  <c r="V15"/>
  <c r="U15"/>
  <c r="T15"/>
  <c r="W15"/>
  <c r="X10"/>
  <c r="V10"/>
  <c r="W10"/>
  <c r="T10"/>
  <c r="U10"/>
  <c r="W17"/>
  <c r="X17"/>
  <c r="V17"/>
  <c r="U17"/>
  <c r="T17"/>
  <c r="X49"/>
  <c r="U49"/>
  <c r="V49"/>
  <c r="T49"/>
  <c r="W49"/>
  <c r="X89"/>
  <c r="W89"/>
  <c r="U89"/>
  <c r="T89"/>
  <c r="V89"/>
  <c r="X121"/>
  <c r="W121"/>
  <c r="V121"/>
  <c r="T121"/>
  <c r="U121"/>
  <c r="X153"/>
  <c r="W153"/>
  <c r="U153"/>
  <c r="V153"/>
  <c r="T153"/>
  <c r="X185"/>
  <c r="W185"/>
  <c r="V185"/>
  <c r="T185"/>
  <c r="U185"/>
  <c r="W217"/>
  <c r="X217"/>
  <c r="V217"/>
  <c r="T217"/>
  <c r="U217"/>
  <c r="W249"/>
  <c r="X249"/>
  <c r="U249"/>
  <c r="T249"/>
  <c r="V249"/>
  <c r="W281"/>
  <c r="X281"/>
  <c r="V281"/>
  <c r="U281"/>
  <c r="T281"/>
  <c r="V19"/>
  <c r="W19"/>
  <c r="U19"/>
  <c r="T19"/>
  <c r="X19"/>
  <c r="X59"/>
  <c r="U59"/>
  <c r="W59"/>
  <c r="T59"/>
  <c r="V59"/>
  <c r="X91"/>
  <c r="W91"/>
  <c r="V91"/>
  <c r="T91"/>
  <c r="U91"/>
  <c r="X123"/>
  <c r="W123"/>
  <c r="U123"/>
  <c r="V123"/>
  <c r="T123"/>
  <c r="X155"/>
  <c r="W155"/>
  <c r="V155"/>
  <c r="T155"/>
  <c r="U155"/>
  <c r="X187"/>
  <c r="W187"/>
  <c r="U187"/>
  <c r="T187"/>
  <c r="V187"/>
  <c r="W219"/>
  <c r="T219"/>
  <c r="U219"/>
  <c r="X219"/>
  <c r="V219"/>
  <c r="W251"/>
  <c r="T251"/>
  <c r="V251"/>
  <c r="U251"/>
  <c r="X251"/>
  <c r="W283"/>
  <c r="T283"/>
  <c r="U283"/>
  <c r="X283"/>
  <c r="V283"/>
  <c r="W294"/>
  <c r="V294"/>
  <c r="T294"/>
  <c r="X294"/>
  <c r="U294"/>
  <c r="W278"/>
  <c r="V278"/>
  <c r="U278"/>
  <c r="X278"/>
  <c r="T278"/>
  <c r="W262"/>
  <c r="V262"/>
  <c r="T262"/>
  <c r="U262"/>
  <c r="X262"/>
  <c r="W246"/>
  <c r="V246"/>
  <c r="U246"/>
  <c r="X246"/>
  <c r="T246"/>
  <c r="W230"/>
  <c r="V230"/>
  <c r="T230"/>
  <c r="X230"/>
  <c r="U230"/>
  <c r="W214"/>
  <c r="V214"/>
  <c r="U214"/>
  <c r="X214"/>
  <c r="T214"/>
  <c r="X198"/>
  <c r="T198"/>
  <c r="U198"/>
  <c r="V198"/>
  <c r="W198"/>
  <c r="X182"/>
  <c r="T182"/>
  <c r="V182"/>
  <c r="W182"/>
  <c r="U182"/>
  <c r="X166"/>
  <c r="T166"/>
  <c r="U166"/>
  <c r="W166"/>
  <c r="V166"/>
  <c r="X150"/>
  <c r="T150"/>
  <c r="V150"/>
  <c r="W150"/>
  <c r="U150"/>
  <c r="X134"/>
  <c r="T134"/>
  <c r="U134"/>
  <c r="V134"/>
  <c r="W134"/>
  <c r="X118"/>
  <c r="T118"/>
  <c r="V118"/>
  <c r="W118"/>
  <c r="U118"/>
  <c r="X102"/>
  <c r="T102"/>
  <c r="U102"/>
  <c r="W102"/>
  <c r="V102"/>
  <c r="X86"/>
  <c r="T86"/>
  <c r="V86"/>
  <c r="W86"/>
  <c r="U86"/>
  <c r="X70"/>
  <c r="T70"/>
  <c r="W70"/>
  <c r="V70"/>
  <c r="U70"/>
  <c r="X54"/>
  <c r="T54"/>
  <c r="V54"/>
  <c r="U54"/>
  <c r="W54"/>
  <c r="X30"/>
  <c r="T30"/>
  <c r="W30"/>
  <c r="U30"/>
  <c r="V30"/>
  <c r="W14"/>
  <c r="X14"/>
  <c r="U14"/>
  <c r="T14"/>
  <c r="V14"/>
  <c r="X29"/>
  <c r="U29"/>
  <c r="W29"/>
  <c r="V29"/>
  <c r="T29"/>
  <c r="X69"/>
  <c r="U69"/>
  <c r="V69"/>
  <c r="T69"/>
  <c r="W69"/>
  <c r="X101"/>
  <c r="W101"/>
  <c r="U101"/>
  <c r="T101"/>
  <c r="V101"/>
  <c r="X133"/>
  <c r="W133"/>
  <c r="V133"/>
  <c r="T133"/>
  <c r="U133"/>
  <c r="X165"/>
  <c r="W165"/>
  <c r="U165"/>
  <c r="V165"/>
  <c r="T165"/>
  <c r="X197"/>
  <c r="W197"/>
  <c r="V197"/>
  <c r="T197"/>
  <c r="U197"/>
  <c r="W229"/>
  <c r="X229"/>
  <c r="V229"/>
  <c r="T229"/>
  <c r="U229"/>
  <c r="W261"/>
  <c r="X261"/>
  <c r="U261"/>
  <c r="T261"/>
  <c r="V261"/>
  <c r="W293"/>
  <c r="X293"/>
  <c r="V293"/>
  <c r="U293"/>
  <c r="T293"/>
  <c r="X31"/>
  <c r="U31"/>
  <c r="V31"/>
  <c r="T31"/>
  <c r="W31"/>
  <c r="X71"/>
  <c r="U71"/>
  <c r="W71"/>
  <c r="T71"/>
  <c r="V71"/>
  <c r="X103"/>
  <c r="W103"/>
  <c r="V103"/>
  <c r="T103"/>
  <c r="U103"/>
  <c r="X135"/>
  <c r="W135"/>
  <c r="U135"/>
  <c r="V135"/>
  <c r="T135"/>
  <c r="X167"/>
  <c r="W167"/>
  <c r="V167"/>
  <c r="T167"/>
  <c r="U167"/>
  <c r="X199"/>
  <c r="W199"/>
  <c r="U199"/>
  <c r="T199"/>
  <c r="V199"/>
  <c r="W231"/>
  <c r="T231"/>
  <c r="U231"/>
  <c r="X231"/>
  <c r="V231"/>
  <c r="W263"/>
  <c r="T263"/>
  <c r="V263"/>
  <c r="U263"/>
  <c r="X263"/>
  <c r="W295"/>
  <c r="T295"/>
  <c r="U295"/>
  <c r="X295"/>
  <c r="V295"/>
  <c r="W288"/>
  <c r="V288"/>
  <c r="T288"/>
  <c r="X288"/>
  <c r="U288"/>
  <c r="W272"/>
  <c r="V272"/>
  <c r="U272"/>
  <c r="X272"/>
  <c r="T272"/>
  <c r="W256"/>
  <c r="V256"/>
  <c r="T256"/>
  <c r="U256"/>
  <c r="X256"/>
  <c r="W240"/>
  <c r="V240"/>
  <c r="U240"/>
  <c r="X240"/>
  <c r="T240"/>
  <c r="W224"/>
  <c r="V224"/>
  <c r="T224"/>
  <c r="X224"/>
  <c r="U224"/>
  <c r="X208"/>
  <c r="T208"/>
  <c r="V208"/>
  <c r="W208"/>
  <c r="U208"/>
  <c r="X192"/>
  <c r="T192"/>
  <c r="U192"/>
  <c r="V192"/>
  <c r="W192"/>
  <c r="X176"/>
  <c r="T176"/>
  <c r="V176"/>
  <c r="W176"/>
  <c r="U176"/>
  <c r="X160"/>
  <c r="T160"/>
  <c r="U160"/>
  <c r="W160"/>
  <c r="V160"/>
  <c r="X144"/>
  <c r="T144"/>
  <c r="V144"/>
  <c r="W144"/>
  <c r="U144"/>
  <c r="X128"/>
  <c r="T128"/>
  <c r="U128"/>
  <c r="V128"/>
  <c r="W128"/>
  <c r="X112"/>
  <c r="T112"/>
  <c r="V112"/>
  <c r="W112"/>
  <c r="U112"/>
  <c r="X96"/>
  <c r="T96"/>
  <c r="U96"/>
  <c r="W96"/>
  <c r="V96"/>
  <c r="X80"/>
  <c r="T80"/>
  <c r="V80"/>
  <c r="U80"/>
  <c r="W80"/>
  <c r="X64"/>
  <c r="T64"/>
  <c r="W64"/>
  <c r="V64"/>
  <c r="U64"/>
  <c r="X48"/>
  <c r="T48"/>
  <c r="V48"/>
  <c r="U48"/>
  <c r="W48"/>
  <c r="X28"/>
  <c r="T28"/>
  <c r="W28"/>
  <c r="U28"/>
  <c r="V28"/>
  <c r="T36"/>
  <c r="W36"/>
  <c r="V36"/>
  <c r="U36"/>
  <c r="X36"/>
  <c r="V6"/>
  <c r="W6"/>
  <c r="U6"/>
  <c r="X6"/>
  <c r="T6"/>
  <c r="X3"/>
  <c r="V3"/>
  <c r="U3"/>
  <c r="W3"/>
  <c r="T3"/>
  <c r="P16" i="13"/>
  <c r="H5" i="17" s="1"/>
  <c r="H20" i="16"/>
  <c r="I20"/>
  <c r="O16" i="13" s="1"/>
  <c r="H24" i="16"/>
  <c r="G24" s="1"/>
  <c r="I24"/>
  <c r="H22"/>
  <c r="G22" s="1"/>
  <c r="M18" i="13" s="1"/>
  <c r="N18" s="1"/>
  <c r="I22" i="16"/>
  <c r="H17"/>
  <c r="G17" s="1"/>
  <c r="I17"/>
  <c r="I15"/>
  <c r="H15"/>
  <c r="G15" s="1"/>
  <c r="M11" i="13" s="1"/>
  <c r="N11" s="1"/>
  <c r="O11" s="1"/>
  <c r="P11" s="1"/>
  <c r="AC18" i="12" l="1"/>
  <c r="AB18"/>
  <c r="AA18" s="1"/>
  <c r="AC37"/>
  <c r="AB37"/>
  <c r="AA37" s="1"/>
  <c r="AB24"/>
  <c r="AA24" s="1"/>
  <c r="AC24"/>
  <c r="AC29"/>
  <c r="AB29"/>
  <c r="AA29" s="1"/>
  <c r="M23" s="1"/>
  <c r="N23" s="1"/>
  <c r="O23" s="1"/>
  <c r="P23" s="1"/>
  <c r="AB12"/>
  <c r="AA12" s="1"/>
  <c r="AC12"/>
  <c r="AD12" i="1"/>
  <c r="AD13"/>
  <c r="AD14"/>
  <c r="AD11"/>
  <c r="AD10"/>
  <c r="AD20"/>
  <c r="AD19"/>
  <c r="AD16"/>
  <c r="AD17"/>
  <c r="AD18"/>
  <c r="F33" i="17"/>
  <c r="F24"/>
  <c r="F49"/>
  <c r="F41"/>
  <c r="F10"/>
  <c r="F26"/>
  <c r="F44"/>
  <c r="F50"/>
  <c r="F34"/>
  <c r="F11"/>
  <c r="F19"/>
  <c r="F27"/>
  <c r="F39"/>
  <c r="F12"/>
  <c r="F6"/>
  <c r="F22"/>
  <c r="F2"/>
  <c r="F48"/>
  <c r="F32"/>
  <c r="F38"/>
  <c r="F9"/>
  <c r="F17"/>
  <c r="F25"/>
  <c r="F35"/>
  <c r="F5"/>
  <c r="F16"/>
  <c r="F20"/>
  <c r="F18"/>
  <c r="F36"/>
  <c r="F4"/>
  <c r="F23"/>
  <c r="F47"/>
  <c r="F14"/>
  <c r="F51"/>
  <c r="F46"/>
  <c r="F13"/>
  <c r="F29"/>
  <c r="F30"/>
  <c r="F8"/>
  <c r="F3"/>
  <c r="F45"/>
  <c r="F42"/>
  <c r="F15"/>
  <c r="F31"/>
  <c r="F28"/>
  <c r="F37"/>
  <c r="F40"/>
  <c r="F7"/>
  <c r="F21"/>
  <c r="F43"/>
  <c r="L19" i="20"/>
  <c r="L20"/>
  <c r="L17"/>
  <c r="L16"/>
  <c r="L18"/>
  <c r="L13"/>
  <c r="L12"/>
  <c r="L10"/>
  <c r="L14"/>
  <c r="L11"/>
  <c r="O17" i="13"/>
  <c r="P17" s="1"/>
  <c r="AD32" i="12"/>
  <c r="AD28"/>
  <c r="AD30"/>
  <c r="AD20"/>
  <c r="AD17"/>
  <c r="AD14"/>
  <c r="AD10"/>
  <c r="AD13"/>
  <c r="AD38"/>
  <c r="AD36"/>
  <c r="AD26"/>
  <c r="AD22"/>
  <c r="AD25"/>
  <c r="N16" i="13"/>
  <c r="G20" i="16"/>
  <c r="M16" i="13" s="1"/>
  <c r="AD32" i="1"/>
  <c r="AD28"/>
  <c r="AD31"/>
  <c r="AD30"/>
  <c r="AD29"/>
  <c r="AD37"/>
  <c r="AD38"/>
  <c r="AD34"/>
  <c r="AD35"/>
  <c r="AD36"/>
  <c r="AD25"/>
  <c r="AD26"/>
  <c r="AD22"/>
  <c r="AD23"/>
  <c r="AD24"/>
  <c r="N4" i="13"/>
  <c r="G8" i="16"/>
  <c r="M4" i="13" s="1"/>
  <c r="G2" i="17"/>
  <c r="G70"/>
  <c r="G64"/>
  <c r="G242"/>
  <c r="G210"/>
  <c r="G232"/>
  <c r="G200"/>
  <c r="G173"/>
  <c r="G141"/>
  <c r="G109"/>
  <c r="G179"/>
  <c r="G147"/>
  <c r="G115"/>
  <c r="G16"/>
  <c r="G32"/>
  <c r="G40"/>
  <c r="G48"/>
  <c r="G58"/>
  <c r="G3"/>
  <c r="G222"/>
  <c r="G244"/>
  <c r="G212"/>
  <c r="G185"/>
  <c r="G153"/>
  <c r="G121"/>
  <c r="G97"/>
  <c r="G159"/>
  <c r="G127"/>
  <c r="G10"/>
  <c r="G26"/>
  <c r="G37"/>
  <c r="G53"/>
  <c r="G69"/>
  <c r="G84"/>
  <c r="G100"/>
  <c r="G17"/>
  <c r="G77"/>
  <c r="G93"/>
  <c r="G128"/>
  <c r="G160"/>
  <c r="G106"/>
  <c r="G138"/>
  <c r="G170"/>
  <c r="G197"/>
  <c r="G229"/>
  <c r="G203"/>
  <c r="G72"/>
  <c r="G250"/>
  <c r="G218"/>
  <c r="G240"/>
  <c r="G208"/>
  <c r="G181"/>
  <c r="G149"/>
  <c r="G117"/>
  <c r="G187"/>
  <c r="G155"/>
  <c r="G123"/>
  <c r="G12"/>
  <c r="G28"/>
  <c r="G38"/>
  <c r="G46"/>
  <c r="G66"/>
  <c r="G54"/>
  <c r="G230"/>
  <c r="G198"/>
  <c r="G220"/>
  <c r="G191"/>
  <c r="G161"/>
  <c r="G129"/>
  <c r="G101"/>
  <c r="G167"/>
  <c r="G135"/>
  <c r="G6"/>
  <c r="G22"/>
  <c r="G35"/>
  <c r="G49"/>
  <c r="G65"/>
  <c r="G80"/>
  <c r="G96"/>
  <c r="G13"/>
  <c r="G29"/>
  <c r="G89"/>
  <c r="G120"/>
  <c r="G152"/>
  <c r="G184"/>
  <c r="G130"/>
  <c r="G162"/>
  <c r="G192"/>
  <c r="G239"/>
  <c r="G207"/>
  <c r="G233"/>
  <c r="G201"/>
  <c r="G174"/>
  <c r="G142"/>
  <c r="G110"/>
  <c r="G164"/>
  <c r="G132"/>
  <c r="G94"/>
  <c r="G78"/>
  <c r="G19"/>
  <c r="G98"/>
  <c r="G83"/>
  <c r="G67"/>
  <c r="G51"/>
  <c r="G251"/>
  <c r="G219"/>
  <c r="G221"/>
  <c r="G231"/>
  <c r="G199"/>
  <c r="G225"/>
  <c r="G194"/>
  <c r="G166"/>
  <c r="G134"/>
  <c r="G188"/>
  <c r="G156"/>
  <c r="G124"/>
  <c r="G90"/>
  <c r="G31"/>
  <c r="G15"/>
  <c r="G95"/>
  <c r="G79"/>
  <c r="G63"/>
  <c r="G47"/>
  <c r="G243"/>
  <c r="G211"/>
  <c r="G5"/>
  <c r="G7"/>
  <c r="G248"/>
  <c r="G189"/>
  <c r="G125"/>
  <c r="G163"/>
  <c r="G8"/>
  <c r="G36"/>
  <c r="G74"/>
  <c r="G238"/>
  <c r="G228"/>
  <c r="G169"/>
  <c r="G105"/>
  <c r="G143"/>
  <c r="G18"/>
  <c r="G45"/>
  <c r="G76"/>
  <c r="G9"/>
  <c r="G85"/>
  <c r="G144"/>
  <c r="G122"/>
  <c r="G186"/>
  <c r="G245"/>
  <c r="G56"/>
  <c r="G202"/>
  <c r="G193"/>
  <c r="G133"/>
  <c r="G171"/>
  <c r="G107"/>
  <c r="G34"/>
  <c r="G50"/>
  <c r="G246"/>
  <c r="G236"/>
  <c r="G177"/>
  <c r="G113"/>
  <c r="G151"/>
  <c r="G14"/>
  <c r="G41"/>
  <c r="G73"/>
  <c r="G4"/>
  <c r="G81"/>
  <c r="G136"/>
  <c r="G114"/>
  <c r="G178"/>
  <c r="G249"/>
  <c r="G190"/>
  <c r="G126"/>
  <c r="G148"/>
  <c r="G86"/>
  <c r="G11"/>
  <c r="G75"/>
  <c r="G43"/>
  <c r="G195"/>
  <c r="G215"/>
  <c r="G209"/>
  <c r="G150"/>
  <c r="G172"/>
  <c r="G108"/>
  <c r="G23"/>
  <c r="G87"/>
  <c r="G55"/>
  <c r="G227"/>
  <c r="G52"/>
  <c r="G226"/>
  <c r="G216"/>
  <c r="G157"/>
  <c r="G99"/>
  <c r="G131"/>
  <c r="G24"/>
  <c r="G44"/>
  <c r="G60"/>
  <c r="G206"/>
  <c r="G196"/>
  <c r="G137"/>
  <c r="G175"/>
  <c r="G111"/>
  <c r="G33"/>
  <c r="G61"/>
  <c r="G92"/>
  <c r="G25"/>
  <c r="G112"/>
  <c r="G176"/>
  <c r="G154"/>
  <c r="G213"/>
  <c r="G62"/>
  <c r="G234"/>
  <c r="G224"/>
  <c r="G165"/>
  <c r="G103"/>
  <c r="G139"/>
  <c r="G20"/>
  <c r="G42"/>
  <c r="G68"/>
  <c r="G214"/>
  <c r="G204"/>
  <c r="G145"/>
  <c r="G183"/>
  <c r="G119"/>
  <c r="G30"/>
  <c r="G57"/>
  <c r="G88"/>
  <c r="G21"/>
  <c r="G104"/>
  <c r="G168"/>
  <c r="G146"/>
  <c r="G205"/>
  <c r="G223"/>
  <c r="G217"/>
  <c r="G158"/>
  <c r="G180"/>
  <c r="G116"/>
  <c r="G27"/>
  <c r="G91"/>
  <c r="G59"/>
  <c r="G235"/>
  <c r="G247"/>
  <c r="G241"/>
  <c r="G182"/>
  <c r="G118"/>
  <c r="G140"/>
  <c r="G82"/>
  <c r="G102"/>
  <c r="G71"/>
  <c r="G39"/>
  <c r="G237"/>
  <c r="G14" i="16"/>
  <c r="M10" i="13" s="1"/>
  <c r="N10"/>
  <c r="L31" i="20"/>
  <c r="L30"/>
  <c r="L29"/>
  <c r="L32"/>
  <c r="L28"/>
  <c r="L23"/>
  <c r="L26"/>
  <c r="L24"/>
  <c r="L25"/>
  <c r="L22"/>
  <c r="L38"/>
  <c r="L35"/>
  <c r="L37"/>
  <c r="L36"/>
  <c r="L34"/>
  <c r="O18" i="13"/>
  <c r="P18" s="1"/>
  <c r="AD31" i="12"/>
  <c r="AD19"/>
  <c r="AD16"/>
  <c r="AD11"/>
  <c r="AD34"/>
  <c r="AD35"/>
  <c r="AD23"/>
  <c r="AC35" l="1"/>
  <c r="AB35"/>
  <c r="AA35" s="1"/>
  <c r="M29" s="1"/>
  <c r="N29" s="1"/>
  <c r="O29" s="1"/>
  <c r="P29" s="1"/>
  <c r="AC11"/>
  <c r="AB11"/>
  <c r="AA11" s="1"/>
  <c r="M5" s="1"/>
  <c r="N5" s="1"/>
  <c r="O5" s="1"/>
  <c r="P5" s="1"/>
  <c r="AC19"/>
  <c r="AB19"/>
  <c r="AA19" s="1"/>
  <c r="J36" i="20"/>
  <c r="I36" s="1"/>
  <c r="M30" i="19" s="1"/>
  <c r="N30" s="1"/>
  <c r="O30" s="1"/>
  <c r="P30" s="1"/>
  <c r="K36" i="20"/>
  <c r="J35"/>
  <c r="I35" s="1"/>
  <c r="M29" i="19" s="1"/>
  <c r="N29" s="1"/>
  <c r="O29" s="1"/>
  <c r="P29" s="1"/>
  <c r="K35" i="20"/>
  <c r="P16" i="19"/>
  <c r="H5" i="18" s="1"/>
  <c r="J22" i="20"/>
  <c r="K22"/>
  <c r="O16" i="19" s="1"/>
  <c r="K24" i="20"/>
  <c r="J24"/>
  <c r="I24" s="1"/>
  <c r="M18" i="19" s="1"/>
  <c r="N18" s="1"/>
  <c r="O18" s="1"/>
  <c r="P18" s="1"/>
  <c r="J23" i="20"/>
  <c r="I23" s="1"/>
  <c r="M17" i="19" s="1"/>
  <c r="N17" s="1"/>
  <c r="K23" i="20"/>
  <c r="J32"/>
  <c r="I32" s="1"/>
  <c r="K32"/>
  <c r="J30"/>
  <c r="I30" s="1"/>
  <c r="M24" i="19" s="1"/>
  <c r="N24" s="1"/>
  <c r="K30" i="20"/>
  <c r="AC24" i="1"/>
  <c r="AB24"/>
  <c r="AA24" s="1"/>
  <c r="M18" s="1"/>
  <c r="N18" s="1"/>
  <c r="O18" s="1"/>
  <c r="P18" s="1"/>
  <c r="P16"/>
  <c r="H5" i="11" s="1"/>
  <c r="AC22" i="1"/>
  <c r="O16" s="1"/>
  <c r="AB22"/>
  <c r="AB25"/>
  <c r="AA25" s="1"/>
  <c r="AC25"/>
  <c r="AB35"/>
  <c r="AA35" s="1"/>
  <c r="M29" s="1"/>
  <c r="N29" s="1"/>
  <c r="O29" s="1"/>
  <c r="P29" s="1"/>
  <c r="AC35"/>
  <c r="AC38"/>
  <c r="AB38"/>
  <c r="AA38" s="1"/>
  <c r="AC29"/>
  <c r="AB29"/>
  <c r="AA29" s="1"/>
  <c r="M23" s="1"/>
  <c r="N23" s="1"/>
  <c r="O23" s="1"/>
  <c r="P23" s="1"/>
  <c r="AC31"/>
  <c r="AB31"/>
  <c r="AA31" s="1"/>
  <c r="AC32"/>
  <c r="AB32"/>
  <c r="AA32" s="1"/>
  <c r="AC22" i="12"/>
  <c r="O16" s="1"/>
  <c r="P16"/>
  <c r="H5" i="15" s="1"/>
  <c r="AB22" i="12"/>
  <c r="AB36"/>
  <c r="AA36" s="1"/>
  <c r="AC36"/>
  <c r="AC13"/>
  <c r="AB13"/>
  <c r="AA13" s="1"/>
  <c r="AB14"/>
  <c r="AA14" s="1"/>
  <c r="AC14"/>
  <c r="AB20"/>
  <c r="AA20" s="1"/>
  <c r="AC20"/>
  <c r="P22"/>
  <c r="H6" i="15" s="1"/>
  <c r="AC28" i="12"/>
  <c r="O22" s="1"/>
  <c r="AB28"/>
  <c r="K14" i="20"/>
  <c r="J14"/>
  <c r="I14" s="1"/>
  <c r="K12"/>
  <c r="J12"/>
  <c r="I12" s="1"/>
  <c r="M6" i="19" s="1"/>
  <c r="N6" s="1"/>
  <c r="O6" s="1"/>
  <c r="P6" s="1"/>
  <c r="K18" i="20"/>
  <c r="J18"/>
  <c r="I18" s="1"/>
  <c r="M12" i="19" s="1"/>
  <c r="N12" s="1"/>
  <c r="O12" s="1"/>
  <c r="P12" s="1"/>
  <c r="J17" i="20"/>
  <c r="I17" s="1"/>
  <c r="M11" i="19" s="1"/>
  <c r="N11" s="1"/>
  <c r="K17" i="20"/>
  <c r="K19"/>
  <c r="J19"/>
  <c r="I19" s="1"/>
  <c r="AB17" i="1"/>
  <c r="AA17" s="1"/>
  <c r="M11" s="1"/>
  <c r="N11" s="1"/>
  <c r="AC17"/>
  <c r="AB19"/>
  <c r="AA19" s="1"/>
  <c r="AC19"/>
  <c r="AC10"/>
  <c r="O4" s="1"/>
  <c r="P4"/>
  <c r="H3" i="11" s="1"/>
  <c r="AB10" i="1"/>
  <c r="AC14"/>
  <c r="AB14"/>
  <c r="AA14" s="1"/>
  <c r="AB12"/>
  <c r="AA12" s="1"/>
  <c r="M6" s="1"/>
  <c r="N6" s="1"/>
  <c r="O6" s="1"/>
  <c r="P6" s="1"/>
  <c r="AC12"/>
  <c r="AB23" i="12"/>
  <c r="AA23" s="1"/>
  <c r="M17" s="1"/>
  <c r="N17" s="1"/>
  <c r="O17" s="1"/>
  <c r="P17" s="1"/>
  <c r="AC23"/>
  <c r="P28"/>
  <c r="H7" i="15" s="1"/>
  <c r="AB34" i="12"/>
  <c r="AC34"/>
  <c r="O28" s="1"/>
  <c r="AC16"/>
  <c r="O10" s="1"/>
  <c r="AB16"/>
  <c r="P10"/>
  <c r="H4" i="15" s="1"/>
  <c r="AB31" i="12"/>
  <c r="AA31" s="1"/>
  <c r="AC31"/>
  <c r="K34" i="20"/>
  <c r="O28" i="19" s="1"/>
  <c r="P28"/>
  <c r="H7" i="18" s="1"/>
  <c r="J34" i="20"/>
  <c r="J37"/>
  <c r="I37" s="1"/>
  <c r="K37"/>
  <c r="J38"/>
  <c r="I38" s="1"/>
  <c r="K38"/>
  <c r="J25"/>
  <c r="I25" s="1"/>
  <c r="K25"/>
  <c r="J26"/>
  <c r="I26" s="1"/>
  <c r="K26"/>
  <c r="P22" i="19"/>
  <c r="H6" i="18" s="1"/>
  <c r="K28" i="20"/>
  <c r="O22" i="19" s="1"/>
  <c r="J28" i="20"/>
  <c r="K29"/>
  <c r="J29"/>
  <c r="I29" s="1"/>
  <c r="M23" i="19" s="1"/>
  <c r="N23" s="1"/>
  <c r="J31" i="20"/>
  <c r="I31" s="1"/>
  <c r="K31"/>
  <c r="AB23" i="1"/>
  <c r="AA23" s="1"/>
  <c r="M17" s="1"/>
  <c r="N17" s="1"/>
  <c r="O17" s="1"/>
  <c r="P17" s="1"/>
  <c r="AC23"/>
  <c r="AC26"/>
  <c r="AB26"/>
  <c r="AA26" s="1"/>
  <c r="AC36"/>
  <c r="AB36"/>
  <c r="AA36" s="1"/>
  <c r="M30" s="1"/>
  <c r="N30" s="1"/>
  <c r="AB34"/>
  <c r="P28"/>
  <c r="H7" i="11" s="1"/>
  <c r="AC34" i="1"/>
  <c r="O28" s="1"/>
  <c r="AB37"/>
  <c r="AA37" s="1"/>
  <c r="AC37"/>
  <c r="AB30"/>
  <c r="AA30" s="1"/>
  <c r="M24" s="1"/>
  <c r="N24" s="1"/>
  <c r="AC30"/>
  <c r="AC28"/>
  <c r="O22" s="1"/>
  <c r="AB28"/>
  <c r="P22"/>
  <c r="H6" i="11" s="1"/>
  <c r="AB25" i="12"/>
  <c r="AA25" s="1"/>
  <c r="AC25"/>
  <c r="AB26"/>
  <c r="AA26" s="1"/>
  <c r="AC26"/>
  <c r="AB38"/>
  <c r="AA38" s="1"/>
  <c r="AC38"/>
  <c r="AC10"/>
  <c r="O4" s="1"/>
  <c r="AB10"/>
  <c r="P4"/>
  <c r="H3" i="15" s="1"/>
  <c r="AB17" i="12"/>
  <c r="AA17" s="1"/>
  <c r="M11" s="1"/>
  <c r="N11" s="1"/>
  <c r="AC17"/>
  <c r="AB30"/>
  <c r="AA30" s="1"/>
  <c r="AC30"/>
  <c r="AB32"/>
  <c r="AA32" s="1"/>
  <c r="AC32"/>
  <c r="J11" i="20"/>
  <c r="I11" s="1"/>
  <c r="M5" i="19" s="1"/>
  <c r="N5" s="1"/>
  <c r="K11" i="20"/>
  <c r="J10"/>
  <c r="P4" i="19"/>
  <c r="H3" i="18" s="1"/>
  <c r="K10" i="20"/>
  <c r="O4" i="19" s="1"/>
  <c r="K13" i="20"/>
  <c r="J13"/>
  <c r="I13" s="1"/>
  <c r="J16"/>
  <c r="P10" i="19"/>
  <c r="H4" i="18" s="1"/>
  <c r="K16" i="20"/>
  <c r="O10" i="19" s="1"/>
  <c r="J20" i="20"/>
  <c r="I20" s="1"/>
  <c r="K20"/>
  <c r="AB18" i="1"/>
  <c r="AA18" s="1"/>
  <c r="M12" s="1"/>
  <c r="N12" s="1"/>
  <c r="AC18"/>
  <c r="AC16"/>
  <c r="O10" s="1"/>
  <c r="AB16"/>
  <c r="P10"/>
  <c r="H4" i="11" s="1"/>
  <c r="AC20" i="1"/>
  <c r="AB20"/>
  <c r="AA20" s="1"/>
  <c r="AC11"/>
  <c r="AB11"/>
  <c r="AA11" s="1"/>
  <c r="M5" s="1"/>
  <c r="N5" s="1"/>
  <c r="AB13"/>
  <c r="AA13" s="1"/>
  <c r="AC13"/>
  <c r="N10" l="1"/>
  <c r="AA16"/>
  <c r="M10" s="1"/>
  <c r="F50" i="11"/>
  <c r="F7"/>
  <c r="F31"/>
  <c r="F29"/>
  <c r="F9"/>
  <c r="F20"/>
  <c r="F34"/>
  <c r="F45"/>
  <c r="F46"/>
  <c r="F26"/>
  <c r="F21"/>
  <c r="F17"/>
  <c r="F14"/>
  <c r="F2"/>
  <c r="F6"/>
  <c r="F47"/>
  <c r="F49"/>
  <c r="F4"/>
  <c r="F8"/>
  <c r="F30"/>
  <c r="F23"/>
  <c r="F33"/>
  <c r="F27"/>
  <c r="F28"/>
  <c r="F18"/>
  <c r="F12"/>
  <c r="F16"/>
  <c r="F41"/>
  <c r="F5"/>
  <c r="F19"/>
  <c r="F43"/>
  <c r="F38"/>
  <c r="F39"/>
  <c r="F22"/>
  <c r="F13"/>
  <c r="F36"/>
  <c r="F32"/>
  <c r="F3"/>
  <c r="F10"/>
  <c r="F11"/>
  <c r="F25"/>
  <c r="F42"/>
  <c r="F40"/>
  <c r="F51"/>
  <c r="F15"/>
  <c r="F35"/>
  <c r="F44"/>
  <c r="F37"/>
  <c r="F24"/>
  <c r="F48"/>
  <c r="F3" i="18"/>
  <c r="F12"/>
  <c r="F19"/>
  <c r="F24"/>
  <c r="F28"/>
  <c r="F32"/>
  <c r="F36"/>
  <c r="F41"/>
  <c r="F47"/>
  <c r="F11"/>
  <c r="F20"/>
  <c r="F48"/>
  <c r="F5"/>
  <c r="F6"/>
  <c r="F16"/>
  <c r="F21"/>
  <c r="F25"/>
  <c r="F29"/>
  <c r="F33"/>
  <c r="F37"/>
  <c r="F42"/>
  <c r="F10"/>
  <c r="F15"/>
  <c r="F46"/>
  <c r="F51"/>
  <c r="F7"/>
  <c r="F22"/>
  <c r="F30"/>
  <c r="F38"/>
  <c r="F9"/>
  <c r="F45"/>
  <c r="F2"/>
  <c r="F18"/>
  <c r="F27"/>
  <c r="F35"/>
  <c r="F44"/>
  <c r="F40"/>
  <c r="F4"/>
  <c r="F17"/>
  <c r="F26"/>
  <c r="F34"/>
  <c r="F43"/>
  <c r="F14"/>
  <c r="F50"/>
  <c r="F8"/>
  <c r="F23"/>
  <c r="F31"/>
  <c r="F39"/>
  <c r="F13"/>
  <c r="F49"/>
  <c r="I10" i="20"/>
  <c r="M4" i="19" s="1"/>
  <c r="N4"/>
  <c r="AA10" i="12"/>
  <c r="M4" s="1"/>
  <c r="N4"/>
  <c r="N22" i="19"/>
  <c r="I28" i="20"/>
  <c r="M22" i="19" s="1"/>
  <c r="F37" i="15"/>
  <c r="F3"/>
  <c r="F51"/>
  <c r="F28"/>
  <c r="F44"/>
  <c r="F38"/>
  <c r="F22"/>
  <c r="F24"/>
  <c r="F40"/>
  <c r="F46"/>
  <c r="F15"/>
  <c r="F23"/>
  <c r="F5"/>
  <c r="F21"/>
  <c r="F11"/>
  <c r="F35"/>
  <c r="F14"/>
  <c r="F4"/>
  <c r="F10"/>
  <c r="F42"/>
  <c r="F48"/>
  <c r="F9"/>
  <c r="F41"/>
  <c r="F7"/>
  <c r="F45"/>
  <c r="F12"/>
  <c r="F26"/>
  <c r="F8"/>
  <c r="F34"/>
  <c r="F39"/>
  <c r="F13"/>
  <c r="F27"/>
  <c r="F30"/>
  <c r="F6"/>
  <c r="F18"/>
  <c r="F49"/>
  <c r="F17"/>
  <c r="F29"/>
  <c r="F19"/>
  <c r="F36"/>
  <c r="F50"/>
  <c r="F32"/>
  <c r="F33"/>
  <c r="F31"/>
  <c r="F2"/>
  <c r="F43"/>
  <c r="F20"/>
  <c r="F16"/>
  <c r="F25"/>
  <c r="F47"/>
  <c r="AA34" i="12"/>
  <c r="M28" s="1"/>
  <c r="N28"/>
  <c r="N4" i="1"/>
  <c r="AA10"/>
  <c r="M4" s="1"/>
  <c r="AA22" i="12"/>
  <c r="M16" s="1"/>
  <c r="N16"/>
  <c r="O5" i="1"/>
  <c r="P5" s="1"/>
  <c r="O12"/>
  <c r="P12" s="1"/>
  <c r="O5" i="19"/>
  <c r="P5" s="1"/>
  <c r="O11" i="12"/>
  <c r="P11" s="1"/>
  <c r="O24" i="1"/>
  <c r="P24" s="1"/>
  <c r="O30"/>
  <c r="P30" s="1"/>
  <c r="O23" i="19"/>
  <c r="P23" s="1"/>
  <c r="O11" i="1"/>
  <c r="P11" s="1"/>
  <c r="O11" i="19"/>
  <c r="P11" s="1"/>
  <c r="N10"/>
  <c r="I16" i="20"/>
  <c r="M10" i="19" s="1"/>
  <c r="G216" i="18"/>
  <c r="G8"/>
  <c r="G12"/>
  <c r="G16"/>
  <c r="G20"/>
  <c r="G24"/>
  <c r="G28"/>
  <c r="G32"/>
  <c r="G36"/>
  <c r="G40"/>
  <c r="G44"/>
  <c r="G48"/>
  <c r="G55"/>
  <c r="G71"/>
  <c r="G87"/>
  <c r="G103"/>
  <c r="G57"/>
  <c r="G73"/>
  <c r="G89"/>
  <c r="G2"/>
  <c r="G112"/>
  <c r="G127"/>
  <c r="G232"/>
  <c r="G52"/>
  <c r="G60"/>
  <c r="G68"/>
  <c r="G74"/>
  <c r="G82"/>
  <c r="G90"/>
  <c r="G98"/>
  <c r="G119"/>
  <c r="G132"/>
  <c r="G140"/>
  <c r="G148"/>
  <c r="G156"/>
  <c r="G164"/>
  <c r="G172"/>
  <c r="G180"/>
  <c r="G188"/>
  <c r="G200"/>
  <c r="G250"/>
  <c r="G234"/>
  <c r="G218"/>
  <c r="G202"/>
  <c r="G109"/>
  <c r="G117"/>
  <c r="G125"/>
  <c r="G133"/>
  <c r="G141"/>
  <c r="G149"/>
  <c r="G157"/>
  <c r="G165"/>
  <c r="G173"/>
  <c r="G181"/>
  <c r="G189"/>
  <c r="G199"/>
  <c r="G215"/>
  <c r="G231"/>
  <c r="G247"/>
  <c r="G11"/>
  <c r="G15"/>
  <c r="G19"/>
  <c r="G23"/>
  <c r="G27"/>
  <c r="G31"/>
  <c r="G35"/>
  <c r="G39"/>
  <c r="G43"/>
  <c r="G47"/>
  <c r="G51"/>
  <c r="G67"/>
  <c r="G83"/>
  <c r="G99"/>
  <c r="G53"/>
  <c r="G69"/>
  <c r="G85"/>
  <c r="G101"/>
  <c r="G58"/>
  <c r="G66"/>
  <c r="G76"/>
  <c r="G84"/>
  <c r="G92"/>
  <c r="G100"/>
  <c r="G104"/>
  <c r="G115"/>
  <c r="G220"/>
  <c r="G236"/>
  <c r="G3"/>
  <c r="G108"/>
  <c r="G135"/>
  <c r="G151"/>
  <c r="G167"/>
  <c r="G183"/>
  <c r="G204"/>
  <c r="G230"/>
  <c r="G198"/>
  <c r="G110"/>
  <c r="G118"/>
  <c r="G126"/>
  <c r="G134"/>
  <c r="G142"/>
  <c r="G150"/>
  <c r="G158"/>
  <c r="G166"/>
  <c r="G174"/>
  <c r="G182"/>
  <c r="G190"/>
  <c r="G203"/>
  <c r="G235"/>
  <c r="G116"/>
  <c r="G139"/>
  <c r="G155"/>
  <c r="G171"/>
  <c r="G187"/>
  <c r="G212"/>
  <c r="G222"/>
  <c r="G197"/>
  <c r="G205"/>
  <c r="G213"/>
  <c r="G221"/>
  <c r="G229"/>
  <c r="G237"/>
  <c r="G245"/>
  <c r="G195"/>
  <c r="G227"/>
  <c r="G248"/>
  <c r="G14"/>
  <c r="G22"/>
  <c r="G30"/>
  <c r="G38"/>
  <c r="G46"/>
  <c r="G63"/>
  <c r="G95"/>
  <c r="G65"/>
  <c r="G97"/>
  <c r="G120"/>
  <c r="G240"/>
  <c r="G64"/>
  <c r="G80"/>
  <c r="G96"/>
  <c r="G128"/>
  <c r="G144"/>
  <c r="G160"/>
  <c r="G176"/>
  <c r="G192"/>
  <c r="G242"/>
  <c r="G210"/>
  <c r="G114"/>
  <c r="G130"/>
  <c r="G146"/>
  <c r="G162"/>
  <c r="G178"/>
  <c r="G194"/>
  <c r="G223"/>
  <c r="G9"/>
  <c r="G17"/>
  <c r="G25"/>
  <c r="G33"/>
  <c r="G41"/>
  <c r="G49"/>
  <c r="G75"/>
  <c r="G6"/>
  <c r="G77"/>
  <c r="G54"/>
  <c r="G70"/>
  <c r="G86"/>
  <c r="G102"/>
  <c r="G123"/>
  <c r="G244"/>
  <c r="G124"/>
  <c r="G159"/>
  <c r="G191"/>
  <c r="G214"/>
  <c r="G113"/>
  <c r="G129"/>
  <c r="G145"/>
  <c r="G161"/>
  <c r="G177"/>
  <c r="G193"/>
  <c r="G251"/>
  <c r="G147"/>
  <c r="G179"/>
  <c r="G238"/>
  <c r="G201"/>
  <c r="G217"/>
  <c r="G233"/>
  <c r="G249"/>
  <c r="G243"/>
  <c r="G10"/>
  <c r="G18"/>
  <c r="G26"/>
  <c r="G34"/>
  <c r="G42"/>
  <c r="G50"/>
  <c r="G79"/>
  <c r="G4"/>
  <c r="G81"/>
  <c r="G5"/>
  <c r="G224"/>
  <c r="G56"/>
  <c r="G72"/>
  <c r="G88"/>
  <c r="G111"/>
  <c r="G136"/>
  <c r="G152"/>
  <c r="G168"/>
  <c r="G184"/>
  <c r="G208"/>
  <c r="G226"/>
  <c r="G106"/>
  <c r="G122"/>
  <c r="G138"/>
  <c r="G154"/>
  <c r="G170"/>
  <c r="G186"/>
  <c r="G207"/>
  <c r="G239"/>
  <c r="G13"/>
  <c r="G21"/>
  <c r="G29"/>
  <c r="G37"/>
  <c r="G45"/>
  <c r="G59"/>
  <c r="G91"/>
  <c r="G61"/>
  <c r="G93"/>
  <c r="G62"/>
  <c r="G78"/>
  <c r="G94"/>
  <c r="G107"/>
  <c r="G228"/>
  <c r="G7"/>
  <c r="G143"/>
  <c r="G175"/>
  <c r="G246"/>
  <c r="G105"/>
  <c r="G121"/>
  <c r="G137"/>
  <c r="G153"/>
  <c r="G169"/>
  <c r="G185"/>
  <c r="G219"/>
  <c r="G131"/>
  <c r="G163"/>
  <c r="G196"/>
  <c r="G206"/>
  <c r="G209"/>
  <c r="G225"/>
  <c r="G241"/>
  <c r="G211"/>
  <c r="G5" i="15"/>
  <c r="G21"/>
  <c r="G240"/>
  <c r="G11"/>
  <c r="G35"/>
  <c r="G14"/>
  <c r="G4"/>
  <c r="G10"/>
  <c r="G42"/>
  <c r="G48"/>
  <c r="G64"/>
  <c r="G80"/>
  <c r="G96"/>
  <c r="G112"/>
  <c r="G128"/>
  <c r="G144"/>
  <c r="G160"/>
  <c r="G176"/>
  <c r="G194"/>
  <c r="G18"/>
  <c r="G17"/>
  <c r="G41"/>
  <c r="G57"/>
  <c r="G73"/>
  <c r="G89"/>
  <c r="G105"/>
  <c r="G121"/>
  <c r="G137"/>
  <c r="G153"/>
  <c r="G169"/>
  <c r="G185"/>
  <c r="G201"/>
  <c r="G217"/>
  <c r="G233"/>
  <c r="G249"/>
  <c r="G246"/>
  <c r="G236"/>
  <c r="G7"/>
  <c r="G31"/>
  <c r="G55"/>
  <c r="G71"/>
  <c r="G87"/>
  <c r="G103"/>
  <c r="G119"/>
  <c r="G135"/>
  <c r="G151"/>
  <c r="G167"/>
  <c r="G183"/>
  <c r="G199"/>
  <c r="G215"/>
  <c r="G231"/>
  <c r="G247"/>
  <c r="G234"/>
  <c r="G232"/>
  <c r="G186"/>
  <c r="G192"/>
  <c r="G208"/>
  <c r="G37"/>
  <c r="G53"/>
  <c r="G69"/>
  <c r="G85"/>
  <c r="G101"/>
  <c r="G117"/>
  <c r="G133"/>
  <c r="G149"/>
  <c r="G165"/>
  <c r="G181"/>
  <c r="G197"/>
  <c r="G213"/>
  <c r="G229"/>
  <c r="G245"/>
  <c r="G238"/>
  <c r="G19"/>
  <c r="G59"/>
  <c r="G75"/>
  <c r="G91"/>
  <c r="G107"/>
  <c r="G123"/>
  <c r="G139"/>
  <c r="G155"/>
  <c r="G171"/>
  <c r="G187"/>
  <c r="G203"/>
  <c r="G219"/>
  <c r="G235"/>
  <c r="G251"/>
  <c r="G242"/>
  <c r="G248"/>
  <c r="G12"/>
  <c r="G36"/>
  <c r="G52"/>
  <c r="G68"/>
  <c r="G84"/>
  <c r="G100"/>
  <c r="G116"/>
  <c r="G132"/>
  <c r="G148"/>
  <c r="G164"/>
  <c r="G180"/>
  <c r="G202"/>
  <c r="G38"/>
  <c r="G58"/>
  <c r="G74"/>
  <c r="G90"/>
  <c r="G106"/>
  <c r="G122"/>
  <c r="G138"/>
  <c r="G154"/>
  <c r="G170"/>
  <c r="G22"/>
  <c r="G24"/>
  <c r="G40"/>
  <c r="G46"/>
  <c r="G62"/>
  <c r="G78"/>
  <c r="G94"/>
  <c r="G110"/>
  <c r="G126"/>
  <c r="G142"/>
  <c r="G158"/>
  <c r="G174"/>
  <c r="G190"/>
  <c r="G196"/>
  <c r="G212"/>
  <c r="G15"/>
  <c r="G13"/>
  <c r="G244"/>
  <c r="G43"/>
  <c r="G20"/>
  <c r="G16"/>
  <c r="G72"/>
  <c r="G104"/>
  <c r="G136"/>
  <c r="G168"/>
  <c r="G210"/>
  <c r="G25"/>
  <c r="G65"/>
  <c r="G97"/>
  <c r="G129"/>
  <c r="G161"/>
  <c r="G193"/>
  <c r="G225"/>
  <c r="G230"/>
  <c r="G214"/>
  <c r="G47"/>
  <c r="G79"/>
  <c r="G111"/>
  <c r="G143"/>
  <c r="G175"/>
  <c r="G207"/>
  <c r="G239"/>
  <c r="G250"/>
  <c r="G198"/>
  <c r="G29"/>
  <c r="G61"/>
  <c r="G93"/>
  <c r="G125"/>
  <c r="G157"/>
  <c r="G189"/>
  <c r="G221"/>
  <c r="G222"/>
  <c r="G51"/>
  <c r="G83"/>
  <c r="G115"/>
  <c r="G147"/>
  <c r="G179"/>
  <c r="G211"/>
  <c r="G243"/>
  <c r="G216"/>
  <c r="G28"/>
  <c r="G60"/>
  <c r="G92"/>
  <c r="G124"/>
  <c r="G156"/>
  <c r="G188"/>
  <c r="G50"/>
  <c r="G82"/>
  <c r="G114"/>
  <c r="G146"/>
  <c r="G178"/>
  <c r="G32"/>
  <c r="G54"/>
  <c r="G86"/>
  <c r="G118"/>
  <c r="G150"/>
  <c r="G182"/>
  <c r="G204"/>
  <c r="G39"/>
  <c r="G2"/>
  <c r="G27"/>
  <c r="G30"/>
  <c r="G6"/>
  <c r="G56"/>
  <c r="G88"/>
  <c r="G120"/>
  <c r="G152"/>
  <c r="G184"/>
  <c r="G9"/>
  <c r="G49"/>
  <c r="G81"/>
  <c r="G113"/>
  <c r="G145"/>
  <c r="G177"/>
  <c r="G209"/>
  <c r="G241"/>
  <c r="G224"/>
  <c r="G23"/>
  <c r="G63"/>
  <c r="G95"/>
  <c r="G127"/>
  <c r="G159"/>
  <c r="G191"/>
  <c r="G223"/>
  <c r="G218"/>
  <c r="G228"/>
  <c r="G200"/>
  <c r="G45"/>
  <c r="G77"/>
  <c r="G109"/>
  <c r="G141"/>
  <c r="G173"/>
  <c r="G205"/>
  <c r="G237"/>
  <c r="G3"/>
  <c r="G67"/>
  <c r="G99"/>
  <c r="G131"/>
  <c r="G163"/>
  <c r="G195"/>
  <c r="G227"/>
  <c r="G226"/>
  <c r="G220"/>
  <c r="G44"/>
  <c r="G76"/>
  <c r="G108"/>
  <c r="G140"/>
  <c r="G172"/>
  <c r="G26"/>
  <c r="G66"/>
  <c r="G98"/>
  <c r="G130"/>
  <c r="G162"/>
  <c r="G8"/>
  <c r="G34"/>
  <c r="G70"/>
  <c r="G102"/>
  <c r="G134"/>
  <c r="G166"/>
  <c r="G206"/>
  <c r="G33"/>
  <c r="AA28" i="1"/>
  <c r="M22" s="1"/>
  <c r="N22"/>
  <c r="N28"/>
  <c r="AA34"/>
  <c r="M28" s="1"/>
  <c r="N28" i="19"/>
  <c r="I34" i="20"/>
  <c r="M28" i="19" s="1"/>
  <c r="N10" i="12"/>
  <c r="AA16"/>
  <c r="M10" s="1"/>
  <c r="G2" i="11"/>
  <c r="G160"/>
  <c r="G177"/>
  <c r="G25"/>
  <c r="G28"/>
  <c r="G202"/>
  <c r="G63"/>
  <c r="G129"/>
  <c r="G137"/>
  <c r="G244"/>
  <c r="G86"/>
  <c r="G154"/>
  <c r="G186"/>
  <c r="G95"/>
  <c r="G182"/>
  <c r="G38"/>
  <c r="G34"/>
  <c r="G98"/>
  <c r="G172"/>
  <c r="G7"/>
  <c r="G72"/>
  <c r="G147"/>
  <c r="G248"/>
  <c r="G39"/>
  <c r="G196"/>
  <c r="G134"/>
  <c r="G36"/>
  <c r="G144"/>
  <c r="G211"/>
  <c r="G153"/>
  <c r="G223"/>
  <c r="G145"/>
  <c r="G136"/>
  <c r="G216"/>
  <c r="G97"/>
  <c r="G90"/>
  <c r="G17"/>
  <c r="G115"/>
  <c r="G146"/>
  <c r="G130"/>
  <c r="G6"/>
  <c r="G91"/>
  <c r="G31"/>
  <c r="G227"/>
  <c r="G85"/>
  <c r="G155"/>
  <c r="G133"/>
  <c r="G73"/>
  <c r="G30"/>
  <c r="G237"/>
  <c r="G174"/>
  <c r="G238"/>
  <c r="G33"/>
  <c r="G59"/>
  <c r="G103"/>
  <c r="G241"/>
  <c r="G16"/>
  <c r="G24"/>
  <c r="G195"/>
  <c r="G60"/>
  <c r="G224"/>
  <c r="G217"/>
  <c r="G185"/>
  <c r="G79"/>
  <c r="G56"/>
  <c r="G37"/>
  <c r="G118"/>
  <c r="G20"/>
  <c r="G128"/>
  <c r="G93"/>
  <c r="G165"/>
  <c r="G14"/>
  <c r="G192"/>
  <c r="G27"/>
  <c r="G152"/>
  <c r="G221"/>
  <c r="G48"/>
  <c r="G132"/>
  <c r="G50"/>
  <c r="G149"/>
  <c r="G184"/>
  <c r="G78"/>
  <c r="G178"/>
  <c r="G212"/>
  <c r="G183"/>
  <c r="G231"/>
  <c r="G107"/>
  <c r="G158"/>
  <c r="G82"/>
  <c r="G8"/>
  <c r="G67"/>
  <c r="G99"/>
  <c r="G168"/>
  <c r="G173"/>
  <c r="G117"/>
  <c r="G194"/>
  <c r="G58"/>
  <c r="G70"/>
  <c r="G198"/>
  <c r="G32"/>
  <c r="G109"/>
  <c r="G203"/>
  <c r="G243"/>
  <c r="G46"/>
  <c r="G148"/>
  <c r="G180"/>
  <c r="G76"/>
  <c r="G200"/>
  <c r="G143"/>
  <c r="G142"/>
  <c r="G81"/>
  <c r="G201"/>
  <c r="G175"/>
  <c r="G19"/>
  <c r="G233"/>
  <c r="G220"/>
  <c r="G65"/>
  <c r="G122"/>
  <c r="G250"/>
  <c r="G23"/>
  <c r="G116"/>
  <c r="G193"/>
  <c r="G96"/>
  <c r="G188"/>
  <c r="G88"/>
  <c r="G171"/>
  <c r="G131"/>
  <c r="G111"/>
  <c r="G159"/>
  <c r="G210"/>
  <c r="G64"/>
  <c r="G208"/>
  <c r="G106"/>
  <c r="G163"/>
  <c r="G104"/>
  <c r="G45"/>
  <c r="G89"/>
  <c r="G92"/>
  <c r="G156"/>
  <c r="G125"/>
  <c r="G176"/>
  <c r="G230"/>
  <c r="G105"/>
  <c r="G167"/>
  <c r="G26"/>
  <c r="G251"/>
  <c r="G181"/>
  <c r="G87"/>
  <c r="G94"/>
  <c r="G71"/>
  <c r="G190"/>
  <c r="G124"/>
  <c r="G199"/>
  <c r="G55"/>
  <c r="G179"/>
  <c r="G229"/>
  <c r="G209"/>
  <c r="G3"/>
  <c r="G5"/>
  <c r="G235"/>
  <c r="G22"/>
  <c r="G141"/>
  <c r="G68"/>
  <c r="G35"/>
  <c r="G138"/>
  <c r="G61"/>
  <c r="G232"/>
  <c r="G102"/>
  <c r="G120"/>
  <c r="G51"/>
  <c r="G187"/>
  <c r="G21"/>
  <c r="G214"/>
  <c r="G52"/>
  <c r="G157"/>
  <c r="G234"/>
  <c r="G57"/>
  <c r="G75"/>
  <c r="G74"/>
  <c r="G100"/>
  <c r="G101"/>
  <c r="G189"/>
  <c r="G9"/>
  <c r="G228"/>
  <c r="G110"/>
  <c r="G49"/>
  <c r="G127"/>
  <c r="G119"/>
  <c r="G206"/>
  <c r="G113"/>
  <c r="G41"/>
  <c r="G108"/>
  <c r="G140"/>
  <c r="G15"/>
  <c r="G222"/>
  <c r="G246"/>
  <c r="G161"/>
  <c r="G77"/>
  <c r="G121"/>
  <c r="G204"/>
  <c r="G226"/>
  <c r="G18"/>
  <c r="G166"/>
  <c r="G215"/>
  <c r="G205"/>
  <c r="G240"/>
  <c r="G47"/>
  <c r="G135"/>
  <c r="G84"/>
  <c r="G197"/>
  <c r="G139"/>
  <c r="G29"/>
  <c r="G13"/>
  <c r="G53"/>
  <c r="G123"/>
  <c r="G242"/>
  <c r="G219"/>
  <c r="G112"/>
  <c r="G162"/>
  <c r="G225"/>
  <c r="G114"/>
  <c r="G43"/>
  <c r="G191"/>
  <c r="G42"/>
  <c r="G213"/>
  <c r="G40"/>
  <c r="G239"/>
  <c r="G80"/>
  <c r="G44"/>
  <c r="G62"/>
  <c r="G245"/>
  <c r="G54"/>
  <c r="G12"/>
  <c r="G218"/>
  <c r="G249"/>
  <c r="G10"/>
  <c r="G170"/>
  <c r="G207"/>
  <c r="G150"/>
  <c r="G247"/>
  <c r="G66"/>
  <c r="G69"/>
  <c r="G164"/>
  <c r="G169"/>
  <c r="G83"/>
  <c r="G4"/>
  <c r="G151"/>
  <c r="G236"/>
  <c r="G11"/>
  <c r="G126"/>
  <c r="AA28" i="12"/>
  <c r="M22" s="1"/>
  <c r="N22"/>
  <c r="AA22" i="1"/>
  <c r="M16" s="1"/>
  <c r="N16"/>
  <c r="N16" i="19"/>
  <c r="I22" i="20"/>
  <c r="M16" i="19" s="1"/>
  <c r="O24"/>
  <c r="P24" s="1"/>
  <c r="O17"/>
  <c r="P17" s="1"/>
</calcChain>
</file>

<file path=xl/sharedStrings.xml><?xml version="1.0" encoding="utf-8"?>
<sst xmlns="http://schemas.openxmlformats.org/spreadsheetml/2006/main" count="296" uniqueCount="97">
  <si>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</si>
  <si>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</si>
  <si>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</si>
  <si>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</si>
  <si>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</si>
  <si>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</si>
  <si>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</si>
  <si>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</si>
  <si>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</si>
  <si>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</si>
  <si>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</si>
  <si>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</si>
  <si>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</si>
  <si>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</si>
  <si>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</si>
  <si>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</si>
  <si>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</si>
  <si>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</si>
  <si>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</si>
  <si>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</si>
  <si>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r>
      <rPr>
        <b/>
        <sz val="11"/>
        <color theme="1"/>
        <rFont val="Segoe UI Black"/>
        <family val="2"/>
      </rPr>
      <t>Note:</t>
    </r>
    <r>
      <rPr>
        <b/>
        <sz val="10.5"/>
        <color theme="1"/>
        <rFont val="Segoe UI Semibold"/>
        <family val="2"/>
      </rPr>
      <t xml:space="preserve"> Please input "co" in the 2nd Open column if the time from the 1st Open is to be carried over.</t>
    </r>
  </si>
  <si>
    <t>1st</t>
  </si>
  <si>
    <t>2nd</t>
  </si>
  <si>
    <t>P</t>
  </si>
  <si>
    <t>Y</t>
  </si>
  <si>
    <t>PW</t>
  </si>
  <si>
    <t>3rd</t>
  </si>
  <si>
    <t>4th</t>
  </si>
  <si>
    <t>5th</t>
  </si>
  <si>
    <r>
      <t>Please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 if the time from the Youth is to be carried over.</t>
    </r>
  </si>
  <si>
    <t>Rylee Jennings</t>
  </si>
  <si>
    <t>Bentley</t>
  </si>
  <si>
    <t>CO</t>
  </si>
  <si>
    <t>Mandy Williams</t>
  </si>
  <si>
    <t>Josie</t>
  </si>
  <si>
    <t>Carli Maruska</t>
  </si>
  <si>
    <t>Billy</t>
  </si>
  <si>
    <t>Kacee Hohn</t>
  </si>
  <si>
    <t>Legs</t>
  </si>
  <si>
    <t>Jena O'Connor</t>
  </si>
  <si>
    <t>Dashers Riata Tivio</t>
  </si>
  <si>
    <t>Cindy Auch</t>
  </si>
  <si>
    <t>Peppy</t>
  </si>
  <si>
    <t>Kali Roduner</t>
  </si>
  <si>
    <t>Reggie</t>
  </si>
  <si>
    <t>Mackenzie Roduner</t>
  </si>
  <si>
    <t>Rocky</t>
  </si>
  <si>
    <t>Caitlin Jensen</t>
  </si>
  <si>
    <t>Fuelly</t>
  </si>
  <si>
    <t>Crystal Page</t>
  </si>
  <si>
    <t>Bonnie</t>
  </si>
  <si>
    <t>Kailey Deknikker</t>
  </si>
  <si>
    <t>Rocket</t>
  </si>
  <si>
    <t>Melissa Maxwell</t>
  </si>
  <si>
    <t>Tex</t>
  </si>
  <si>
    <t>Sam Hieb</t>
  </si>
  <si>
    <t>Jitter</t>
  </si>
  <si>
    <t>Amanda Long</t>
  </si>
  <si>
    <t>Jazzy</t>
  </si>
  <si>
    <t>Lori King</t>
  </si>
  <si>
    <t>TM Blue Duck</t>
  </si>
  <si>
    <t>Riley Baade</t>
  </si>
  <si>
    <t>Sheldon</t>
  </si>
  <si>
    <t>Hope Andal</t>
  </si>
  <si>
    <t>Lola</t>
  </si>
  <si>
    <t>Landry Andal</t>
  </si>
  <si>
    <t>Sis</t>
  </si>
  <si>
    <t>Taya Renteria</t>
  </si>
  <si>
    <t>Gunner</t>
  </si>
  <si>
    <t>Christina Mullinix</t>
  </si>
  <si>
    <t>Desperado</t>
  </si>
  <si>
    <t>Hannah Eldeen</t>
  </si>
  <si>
    <t>Stormy</t>
  </si>
  <si>
    <t>Sophia Williams</t>
  </si>
  <si>
    <t>Reba</t>
  </si>
  <si>
    <t>McKenna Auch</t>
  </si>
  <si>
    <t>Yeller</t>
  </si>
  <si>
    <t>Derringer O'Connor</t>
  </si>
  <si>
    <t>Sailor</t>
  </si>
  <si>
    <t>Macy Maxwell</t>
  </si>
  <si>
    <t>Sassy</t>
  </si>
  <si>
    <t>Joslyn Deknikker</t>
  </si>
  <si>
    <t>Hooey</t>
  </si>
  <si>
    <t>Sawyer Williams</t>
  </si>
  <si>
    <t>Jordan Long</t>
  </si>
  <si>
    <t>Jimmy</t>
  </si>
  <si>
    <t>Areiana Renteria</t>
  </si>
  <si>
    <t>Madalyn Eldeen</t>
  </si>
  <si>
    <t>Kate Graham</t>
  </si>
  <si>
    <t>Midnight</t>
  </si>
  <si>
    <t>Piper Graham</t>
  </si>
  <si>
    <t>Buddy</t>
  </si>
  <si>
    <t>Pretty Boy</t>
  </si>
  <si>
    <t>Gabby</t>
  </si>
  <si>
    <t>NT</t>
  </si>
  <si>
    <t>nt</t>
  </si>
  <si>
    <t>x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</si>
</sst>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0" borderId="25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Protection="1"/>
    <xf numFmtId="0" fontId="5" fillId="0" borderId="30" xfId="0" applyFont="1" applyFill="1" applyBorder="1" applyAlignment="1">
      <alignment horizontal="center"/>
    </xf>
    <xf numFmtId="0" fontId="5" fillId="0" borderId="31" xfId="0" applyFont="1" applyBorder="1" applyProtection="1"/>
    <xf numFmtId="0" fontId="5" fillId="0" borderId="30" xfId="0" applyFont="1" applyBorder="1" applyAlignment="1">
      <alignment horizontal="center"/>
    </xf>
    <xf numFmtId="0" fontId="5" fillId="0" borderId="32" xfId="0" applyFont="1" applyBorder="1" applyProtection="1"/>
    <xf numFmtId="0" fontId="5" fillId="2" borderId="20" xfId="0" applyFont="1" applyFill="1" applyBorder="1" applyAlignment="1">
      <alignment horizontal="center"/>
    </xf>
    <xf numFmtId="44" fontId="5" fillId="0" borderId="40" xfId="1" applyFont="1" applyBorder="1" applyAlignment="1" applyProtection="1">
      <alignment horizontal="center"/>
      <protection locked="0"/>
    </xf>
    <xf numFmtId="44" fontId="5" fillId="0" borderId="23" xfId="1" applyFont="1" applyBorder="1" applyAlignment="1" applyProtection="1">
      <alignment horizontal="center"/>
      <protection locked="0"/>
    </xf>
    <xf numFmtId="44" fontId="5" fillId="0" borderId="41" xfId="1" applyFont="1" applyBorder="1" applyAlignment="1" applyProtection="1">
      <alignment horizontal="center"/>
      <protection locked="0"/>
    </xf>
    <xf numFmtId="44" fontId="5" fillId="0" borderId="42" xfId="1" applyFont="1" applyBorder="1" applyAlignment="1" applyProtection="1">
      <alignment horizontal="center"/>
      <protection locked="0"/>
    </xf>
    <xf numFmtId="44" fontId="5" fillId="0" borderId="45" xfId="1" applyFont="1" applyBorder="1" applyAlignment="1" applyProtection="1">
      <alignment horizontal="center"/>
      <protection locked="0"/>
    </xf>
    <xf numFmtId="44" fontId="5" fillId="0" borderId="46" xfId="1" applyFont="1" applyBorder="1" applyAlignment="1" applyProtection="1">
      <alignment horizontal="center"/>
      <protection locked="0"/>
    </xf>
    <xf numFmtId="44" fontId="5" fillId="0" borderId="47" xfId="1" applyFont="1" applyBorder="1" applyAlignment="1" applyProtection="1">
      <alignment horizontal="center"/>
      <protection locked="0"/>
    </xf>
    <xf numFmtId="44" fontId="5" fillId="0" borderId="48" xfId="1" applyFont="1" applyBorder="1" applyAlignment="1" applyProtection="1">
      <alignment horizontal="center"/>
      <protection locked="0"/>
    </xf>
    <xf numFmtId="0" fontId="5" fillId="2" borderId="4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164" fontId="5" fillId="2" borderId="5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0" fontId="10" fillId="0" borderId="53" xfId="0" applyFont="1" applyFill="1" applyBorder="1"/>
    <xf numFmtId="0" fontId="8" fillId="5" borderId="52" xfId="0" applyFont="1" applyFill="1" applyBorder="1" applyAlignment="1" applyProtection="1">
      <alignment horizontal="center"/>
      <protection locked="0"/>
    </xf>
    <xf numFmtId="164" fontId="5" fillId="5" borderId="34" xfId="0" applyNumberFormat="1" applyFont="1" applyFill="1" applyBorder="1" applyAlignment="1" applyProtection="1">
      <alignment horizontal="center"/>
      <protection locked="0"/>
    </xf>
    <xf numFmtId="164" fontId="5" fillId="5" borderId="35" xfId="0" applyNumberFormat="1" applyFont="1" applyFill="1" applyBorder="1" applyAlignment="1" applyProtection="1">
      <alignment horizontal="center"/>
      <protection locked="0"/>
    </xf>
    <xf numFmtId="164" fontId="5" fillId="5" borderId="37" xfId="0" applyNumberFormat="1" applyFont="1" applyFill="1" applyBorder="1" applyAlignment="1" applyProtection="1">
      <alignment horizontal="center"/>
      <protection locked="0"/>
    </xf>
    <xf numFmtId="164" fontId="5" fillId="5" borderId="36" xfId="0" applyNumberFormat="1" applyFont="1" applyFill="1" applyBorder="1" applyAlignment="1" applyProtection="1">
      <alignment horizontal="center"/>
      <protection locked="0"/>
    </xf>
    <xf numFmtId="164" fontId="5" fillId="5" borderId="38" xfId="0" applyNumberFormat="1" applyFont="1" applyFill="1" applyBorder="1" applyAlignment="1" applyProtection="1">
      <alignment horizontal="center"/>
      <protection locked="0"/>
    </xf>
    <xf numFmtId="164" fontId="5" fillId="5" borderId="39" xfId="0" applyNumberFormat="1" applyFont="1" applyFill="1" applyBorder="1" applyAlignment="1" applyProtection="1">
      <alignment horizontal="center"/>
      <protection locked="0"/>
    </xf>
    <xf numFmtId="164" fontId="5" fillId="5" borderId="19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15" xfId="0" applyNumberFormat="1" applyFont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0" fillId="0" borderId="11" xfId="0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20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164" fontId="5" fillId="0" borderId="29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3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0" fontId="10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55" xfId="0" applyFont="1" applyBorder="1" applyProtection="1">
      <protection locked="0"/>
    </xf>
    <xf numFmtId="0" fontId="7" fillId="2" borderId="49" xfId="0" applyFont="1" applyFill="1" applyBorder="1" applyAlignment="1">
      <alignment horizontal="center" wrapText="1"/>
    </xf>
    <xf numFmtId="164" fontId="5" fillId="0" borderId="58" xfId="0" applyNumberFormat="1" applyFont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49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33" xfId="0" applyNumberFormat="1" applyFont="1" applyFill="1" applyBorder="1" applyAlignment="1" applyProtection="1">
      <alignment horizontal="center"/>
    </xf>
    <xf numFmtId="164" fontId="5" fillId="0" borderId="32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7" fillId="2" borderId="43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46" xfId="0" applyFont="1" applyFill="1" applyBorder="1" applyAlignment="1">
      <alignment wrapText="1"/>
    </xf>
    <xf numFmtId="0" fontId="5" fillId="5" borderId="50" xfId="0" applyFont="1" applyFill="1" applyBorder="1" applyAlignment="1">
      <alignment wrapText="1"/>
    </xf>
    <xf numFmtId="0" fontId="5" fillId="5" borderId="49" xfId="0" applyFont="1" applyFill="1" applyBorder="1" applyAlignment="1">
      <alignment wrapText="1"/>
    </xf>
    <xf numFmtId="0" fontId="5" fillId="5" borderId="51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9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A8CDC"/>
      <color rgb="FFFFFFA3"/>
      <color rgb="FFFFFF85"/>
      <color rgb="FFFFBD47"/>
      <color rgb="FFB17ED8"/>
      <color rgb="FFA86FD3"/>
      <color rgb="FF9E5ECE"/>
      <color rgb="FF8D42C6"/>
      <color rgb="FF8C8C8C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workbookViewId="0">
      <pane ySplit="2" topLeftCell="A16" activePane="bottomLeft" state="frozen"/>
      <selection pane="bottomLeft" activeCell="D23" sqref="D23"/>
    </sheetView>
  </sheetViews>
  <sheetFormatPr defaultRowHeight="15.75"/>
  <cols>
    <col min="1" max="1" width="9.5703125" style="34" bestFit="1" customWidth="1"/>
    <col min="2" max="2" width="7.5703125" style="34" bestFit="1" customWidth="1"/>
    <col min="3" max="3" width="10" style="34" customWidth="1"/>
    <col min="4" max="4" width="11.28515625" style="34" customWidth="1"/>
    <col min="5" max="5" width="8" style="34" customWidth="1"/>
    <col min="6" max="6" width="34" style="23" customWidth="1"/>
    <col min="7" max="7" width="28" style="23" customWidth="1"/>
    <col min="8" max="8" width="8.85546875" style="23" hidden="1" customWidth="1"/>
    <col min="9" max="9" width="8.5703125" style="23" hidden="1" customWidth="1"/>
    <col min="10" max="10" width="7.42578125" style="23" hidden="1" customWidth="1"/>
    <col min="11" max="11" width="4.5703125" style="23" hidden="1" customWidth="1"/>
    <col min="12" max="12" width="4.42578125" style="154" hidden="1" customWidth="1"/>
    <col min="13" max="13" width="4.140625" style="23" hidden="1" customWidth="1"/>
    <col min="14" max="14" width="8.140625" style="23" customWidth="1"/>
    <col min="15" max="15" width="9.140625" style="23" customWidth="1"/>
    <col min="16" max="16" width="8.140625" style="23" customWidth="1"/>
    <col min="17" max="37" width="9.140625" style="23" customWidth="1"/>
    <col min="38" max="16384" width="9.140625" style="23"/>
  </cols>
  <sheetData>
    <row r="1" spans="1:17" ht="15.75" customHeight="1">
      <c r="A1" s="169" t="s">
        <v>7</v>
      </c>
      <c r="B1" s="169"/>
      <c r="C1" s="169"/>
      <c r="D1" s="169"/>
      <c r="E1" s="169"/>
      <c r="F1" s="165" t="s">
        <v>19</v>
      </c>
      <c r="G1" s="167" t="s">
        <v>1</v>
      </c>
    </row>
    <row r="2" spans="1:17" ht="15.75" customHeight="1" thickBot="1">
      <c r="A2" s="145" t="s">
        <v>18</v>
      </c>
      <c r="B2" s="145" t="s">
        <v>17</v>
      </c>
      <c r="C2" s="139" t="s">
        <v>14</v>
      </c>
      <c r="D2" s="139" t="s">
        <v>15</v>
      </c>
      <c r="E2" s="139" t="s">
        <v>16</v>
      </c>
      <c r="F2" s="166"/>
      <c r="G2" s="168"/>
      <c r="I2" s="34" t="s">
        <v>21</v>
      </c>
      <c r="J2" s="34" t="s">
        <v>22</v>
      </c>
      <c r="K2" s="34" t="s">
        <v>23</v>
      </c>
      <c r="L2" s="161" t="s">
        <v>24</v>
      </c>
      <c r="M2" s="34" t="s">
        <v>25</v>
      </c>
    </row>
    <row r="3" spans="1:17" ht="16.5" thickBot="1">
      <c r="A3" s="155"/>
      <c r="B3" s="148"/>
      <c r="C3" s="148">
        <v>10</v>
      </c>
      <c r="D3" s="148">
        <v>10</v>
      </c>
      <c r="E3" s="149"/>
      <c r="F3" s="156" t="s">
        <v>30</v>
      </c>
      <c r="G3" s="157" t="s">
        <v>31</v>
      </c>
      <c r="H3" s="23">
        <v>1.0000000000000001E-9</v>
      </c>
      <c r="I3" s="23">
        <f>IF(C3="yco",1000+H3,IF((C3+$H3)&lt;1,"",C3+$H3))</f>
        <v>10.000000001</v>
      </c>
      <c r="J3" s="23">
        <f>IF(D3="co",1000+H3,IF(D3="yco",2000+H3,IF((D3+$H3)&lt;1,"",D3+$H3)))</f>
        <v>10.000000001</v>
      </c>
      <c r="K3" s="23" t="str">
        <f>IF((E3+$H3)&lt;1,"",E3+$H3)</f>
        <v/>
      </c>
      <c r="L3" s="154" t="str">
        <f>IF((B3+$H3)&lt;1,"",B3+$H3)</f>
        <v/>
      </c>
      <c r="M3" s="154" t="str">
        <f>IF((A3+$H3)&lt;1,"",A3+$H3)</f>
        <v/>
      </c>
    </row>
    <row r="4" spans="1:17" ht="15.75" customHeight="1">
      <c r="A4" s="54"/>
      <c r="B4" s="146"/>
      <c r="C4" s="146">
        <v>31</v>
      </c>
      <c r="D4" s="146" t="s">
        <v>32</v>
      </c>
      <c r="E4" s="150"/>
      <c r="F4" s="136" t="s">
        <v>33</v>
      </c>
      <c r="G4" s="55" t="s">
        <v>34</v>
      </c>
      <c r="H4" s="23">
        <v>2.0000000000000001E-9</v>
      </c>
      <c r="I4" s="23">
        <f t="shared" ref="I4:I67" si="0">IF(C4="yco",1000+H4,IF((C4+$H4)&lt;1,"",C4+$H4))</f>
        <v>31.000000002</v>
      </c>
      <c r="J4" s="23">
        <f t="shared" ref="J4:J67" si="1">IF(D4="co",1000+H4,IF(D4="yco",2000+H4,IF((D4+$H4)&lt;1,"",D4+$H4)))</f>
        <v>1000.000000002</v>
      </c>
      <c r="K4" s="23" t="str">
        <f t="shared" ref="K4:K67" si="2">IF((E4+$H4)&lt;1,"",E4+$H4)</f>
        <v/>
      </c>
      <c r="L4" s="154" t="str">
        <f t="shared" ref="L4:L67" si="3">IF((B4+$H4)&lt;1,"",B4+$H4)</f>
        <v/>
      </c>
      <c r="M4" s="154" t="str">
        <f>IF((A4+$H4)&lt;1,"",A4+$H4)</f>
        <v/>
      </c>
      <c r="O4" s="170" t="s">
        <v>20</v>
      </c>
      <c r="P4" s="171"/>
      <c r="Q4" s="172"/>
    </row>
    <row r="5" spans="1:17">
      <c r="A5" s="54"/>
      <c r="B5" s="146"/>
      <c r="C5" s="146">
        <v>12</v>
      </c>
      <c r="D5" s="146">
        <v>12</v>
      </c>
      <c r="E5" s="150"/>
      <c r="F5" s="136" t="s">
        <v>35</v>
      </c>
      <c r="G5" s="55" t="s">
        <v>36</v>
      </c>
      <c r="H5" s="23">
        <v>3E-9</v>
      </c>
      <c r="I5" s="23">
        <f t="shared" si="0"/>
        <v>12.000000003</v>
      </c>
      <c r="J5" s="23">
        <f t="shared" si="1"/>
        <v>12.000000003</v>
      </c>
      <c r="K5" s="23" t="str">
        <f t="shared" si="2"/>
        <v/>
      </c>
      <c r="L5" s="154" t="str">
        <f t="shared" si="3"/>
        <v/>
      </c>
      <c r="M5" s="154" t="str">
        <f t="shared" ref="M5:M68" si="4">IF((A5+$H5)&lt;1,"",A5+$H5)</f>
        <v/>
      </c>
      <c r="O5" s="173"/>
      <c r="P5" s="174"/>
      <c r="Q5" s="175"/>
    </row>
    <row r="6" spans="1:17">
      <c r="A6" s="54"/>
      <c r="B6" s="146"/>
      <c r="C6" s="146">
        <v>33</v>
      </c>
      <c r="D6" s="146">
        <v>33</v>
      </c>
      <c r="E6" s="150"/>
      <c r="F6" s="136" t="s">
        <v>37</v>
      </c>
      <c r="G6" s="55" t="s">
        <v>38</v>
      </c>
      <c r="H6" s="23">
        <v>4.0000000000000002E-9</v>
      </c>
      <c r="I6" s="23">
        <f t="shared" si="0"/>
        <v>33.000000004</v>
      </c>
      <c r="J6" s="23">
        <f t="shared" si="1"/>
        <v>33.000000004</v>
      </c>
      <c r="K6" s="23" t="str">
        <f t="shared" si="2"/>
        <v/>
      </c>
      <c r="L6" s="154" t="str">
        <f t="shared" si="3"/>
        <v/>
      </c>
      <c r="M6" s="154" t="str">
        <f t="shared" si="4"/>
        <v/>
      </c>
      <c r="O6" s="173"/>
      <c r="P6" s="174"/>
      <c r="Q6" s="175"/>
    </row>
    <row r="7" spans="1:17" ht="16.5" thickBot="1">
      <c r="A7" s="54"/>
      <c r="B7" s="146"/>
      <c r="C7" s="146">
        <v>51</v>
      </c>
      <c r="D7" s="146">
        <v>51</v>
      </c>
      <c r="E7" s="150"/>
      <c r="F7" s="136" t="s">
        <v>39</v>
      </c>
      <c r="G7" s="55" t="s">
        <v>40</v>
      </c>
      <c r="H7" s="23">
        <v>5.0000000000000001E-9</v>
      </c>
      <c r="I7" s="23">
        <f t="shared" si="0"/>
        <v>51.000000004999997</v>
      </c>
      <c r="J7" s="23">
        <f t="shared" si="1"/>
        <v>51.000000004999997</v>
      </c>
      <c r="K7" s="23" t="str">
        <f t="shared" si="2"/>
        <v/>
      </c>
      <c r="L7" s="154" t="str">
        <f t="shared" si="3"/>
        <v/>
      </c>
      <c r="M7" s="154" t="str">
        <f t="shared" si="4"/>
        <v/>
      </c>
      <c r="O7" s="176"/>
      <c r="P7" s="177"/>
      <c r="Q7" s="178"/>
    </row>
    <row r="8" spans="1:17">
      <c r="A8" s="54"/>
      <c r="B8" s="146"/>
      <c r="C8" s="146">
        <v>13</v>
      </c>
      <c r="D8" s="146">
        <v>13</v>
      </c>
      <c r="E8" s="150"/>
      <c r="F8" s="136" t="s">
        <v>41</v>
      </c>
      <c r="G8" s="55" t="s">
        <v>42</v>
      </c>
      <c r="H8" s="23">
        <v>6E-9</v>
      </c>
      <c r="I8" s="23">
        <f t="shared" si="0"/>
        <v>13.000000006</v>
      </c>
      <c r="J8" s="23">
        <f t="shared" si="1"/>
        <v>13.000000006</v>
      </c>
      <c r="K8" s="23" t="str">
        <f t="shared" si="2"/>
        <v/>
      </c>
      <c r="L8" s="154" t="str">
        <f t="shared" si="3"/>
        <v/>
      </c>
      <c r="M8" s="154" t="str">
        <f t="shared" si="4"/>
        <v/>
      </c>
      <c r="O8" s="179" t="s">
        <v>29</v>
      </c>
      <c r="P8" s="180"/>
      <c r="Q8" s="181"/>
    </row>
    <row r="9" spans="1:17">
      <c r="A9" s="54"/>
      <c r="B9" s="146"/>
      <c r="C9" s="146">
        <v>20</v>
      </c>
      <c r="D9" s="146">
        <v>20</v>
      </c>
      <c r="E9" s="150"/>
      <c r="F9" s="136" t="s">
        <v>43</v>
      </c>
      <c r="G9" s="55" t="s">
        <v>44</v>
      </c>
      <c r="H9" s="23">
        <v>6.9999999999999998E-9</v>
      </c>
      <c r="I9" s="23">
        <f t="shared" si="0"/>
        <v>20.000000007000001</v>
      </c>
      <c r="J9" s="23">
        <f t="shared" si="1"/>
        <v>20.000000007000001</v>
      </c>
      <c r="K9" s="23" t="str">
        <f t="shared" si="2"/>
        <v/>
      </c>
      <c r="L9" s="154" t="str">
        <f t="shared" si="3"/>
        <v/>
      </c>
      <c r="M9" s="154" t="str">
        <f t="shared" si="4"/>
        <v/>
      </c>
      <c r="O9" s="179"/>
      <c r="P9" s="180"/>
      <c r="Q9" s="181"/>
    </row>
    <row r="10" spans="1:17">
      <c r="A10" s="54"/>
      <c r="B10" s="146"/>
      <c r="C10" s="146">
        <v>21</v>
      </c>
      <c r="D10" s="146">
        <v>21</v>
      </c>
      <c r="E10" s="150"/>
      <c r="F10" s="136" t="s">
        <v>45</v>
      </c>
      <c r="G10" s="55" t="s">
        <v>46</v>
      </c>
      <c r="H10" s="23">
        <v>8.0000000000000005E-9</v>
      </c>
      <c r="I10" s="23">
        <f t="shared" si="0"/>
        <v>21.000000008000001</v>
      </c>
      <c r="J10" s="23">
        <f t="shared" si="1"/>
        <v>21.000000008000001</v>
      </c>
      <c r="K10" s="23" t="str">
        <f t="shared" si="2"/>
        <v/>
      </c>
      <c r="L10" s="154" t="str">
        <f t="shared" si="3"/>
        <v/>
      </c>
      <c r="M10" s="154" t="str">
        <f t="shared" si="4"/>
        <v/>
      </c>
      <c r="O10" s="179"/>
      <c r="P10" s="180"/>
      <c r="Q10" s="181"/>
    </row>
    <row r="11" spans="1:17" ht="16.5" thickBot="1">
      <c r="A11" s="54"/>
      <c r="B11" s="146"/>
      <c r="C11" s="146">
        <v>38</v>
      </c>
      <c r="D11" s="146">
        <v>38</v>
      </c>
      <c r="E11" s="150"/>
      <c r="F11" s="136" t="s">
        <v>47</v>
      </c>
      <c r="G11" s="55" t="s">
        <v>48</v>
      </c>
      <c r="H11" s="23">
        <v>8.9999999999999995E-9</v>
      </c>
      <c r="I11" s="23">
        <f t="shared" si="0"/>
        <v>38.000000008999997</v>
      </c>
      <c r="J11" s="23">
        <f t="shared" si="1"/>
        <v>38.000000008999997</v>
      </c>
      <c r="K11" s="23" t="str">
        <f t="shared" si="2"/>
        <v/>
      </c>
      <c r="L11" s="154" t="str">
        <f t="shared" si="3"/>
        <v/>
      </c>
      <c r="M11" s="154" t="str">
        <f t="shared" si="4"/>
        <v/>
      </c>
      <c r="O11" s="182"/>
      <c r="P11" s="183"/>
      <c r="Q11" s="184"/>
    </row>
    <row r="12" spans="1:17">
      <c r="A12" s="54"/>
      <c r="B12" s="146"/>
      <c r="C12" s="147">
        <v>25</v>
      </c>
      <c r="D12" s="147"/>
      <c r="E12" s="151"/>
      <c r="F12" s="136" t="s">
        <v>49</v>
      </c>
      <c r="G12" s="55" t="s">
        <v>50</v>
      </c>
      <c r="H12" s="23">
        <v>1E-8</v>
      </c>
      <c r="I12" s="23">
        <f t="shared" si="0"/>
        <v>25.000000010000001</v>
      </c>
      <c r="J12" s="23" t="str">
        <f t="shared" si="1"/>
        <v/>
      </c>
      <c r="K12" s="23" t="str">
        <f t="shared" si="2"/>
        <v/>
      </c>
      <c r="L12" s="154" t="str">
        <f t="shared" si="3"/>
        <v/>
      </c>
      <c r="M12" s="154" t="str">
        <f t="shared" si="4"/>
        <v/>
      </c>
    </row>
    <row r="13" spans="1:17">
      <c r="A13" s="54"/>
      <c r="B13" s="146"/>
      <c r="C13" s="146">
        <v>26</v>
      </c>
      <c r="D13" s="146">
        <v>26</v>
      </c>
      <c r="E13" s="150"/>
      <c r="F13" s="136" t="s">
        <v>51</v>
      </c>
      <c r="G13" s="55" t="s">
        <v>52</v>
      </c>
      <c r="H13" s="23">
        <v>1.0999999999999999E-8</v>
      </c>
      <c r="I13" s="23">
        <f t="shared" si="0"/>
        <v>26.000000011000001</v>
      </c>
      <c r="J13" s="23">
        <f t="shared" si="1"/>
        <v>26.000000011000001</v>
      </c>
      <c r="K13" s="23" t="str">
        <f t="shared" si="2"/>
        <v/>
      </c>
      <c r="L13" s="154" t="str">
        <f t="shared" si="3"/>
        <v/>
      </c>
      <c r="M13" s="154" t="str">
        <f t="shared" si="4"/>
        <v/>
      </c>
    </row>
    <row r="14" spans="1:17">
      <c r="A14" s="54"/>
      <c r="B14" s="146"/>
      <c r="C14" s="146">
        <v>36</v>
      </c>
      <c r="D14" s="146">
        <v>36</v>
      </c>
      <c r="E14" s="150"/>
      <c r="F14" s="136" t="s">
        <v>53</v>
      </c>
      <c r="G14" s="55" t="s">
        <v>54</v>
      </c>
      <c r="H14" s="23">
        <v>1.2E-8</v>
      </c>
      <c r="I14" s="23">
        <f t="shared" si="0"/>
        <v>36.000000012000001</v>
      </c>
      <c r="J14" s="23">
        <f t="shared" si="1"/>
        <v>36.000000012000001</v>
      </c>
      <c r="K14" s="23" t="str">
        <f t="shared" si="2"/>
        <v/>
      </c>
      <c r="L14" s="154" t="str">
        <f t="shared" si="3"/>
        <v/>
      </c>
      <c r="M14" s="154" t="str">
        <f t="shared" si="4"/>
        <v/>
      </c>
    </row>
    <row r="15" spans="1:17">
      <c r="A15" s="54"/>
      <c r="B15" s="146"/>
      <c r="C15" s="146">
        <v>27</v>
      </c>
      <c r="D15" s="146">
        <v>27</v>
      </c>
      <c r="E15" s="150"/>
      <c r="F15" s="136" t="s">
        <v>55</v>
      </c>
      <c r="G15" s="55" t="s">
        <v>56</v>
      </c>
      <c r="H15" s="23">
        <v>1.3000000000000001E-8</v>
      </c>
      <c r="I15" s="23">
        <f t="shared" si="0"/>
        <v>27.000000013000001</v>
      </c>
      <c r="J15" s="23">
        <f t="shared" si="1"/>
        <v>27.000000013000001</v>
      </c>
      <c r="K15" s="23" t="str">
        <f t="shared" si="2"/>
        <v/>
      </c>
      <c r="L15" s="154" t="str">
        <f t="shared" si="3"/>
        <v/>
      </c>
      <c r="M15" s="154" t="str">
        <f t="shared" si="4"/>
        <v/>
      </c>
    </row>
    <row r="16" spans="1:17">
      <c r="A16" s="54"/>
      <c r="B16" s="146"/>
      <c r="C16" s="146">
        <v>37</v>
      </c>
      <c r="D16" s="146">
        <v>37</v>
      </c>
      <c r="E16" s="150"/>
      <c r="F16" s="136" t="s">
        <v>57</v>
      </c>
      <c r="G16" s="55" t="s">
        <v>58</v>
      </c>
      <c r="H16" s="23">
        <v>1.4E-8</v>
      </c>
      <c r="I16" s="23">
        <f t="shared" si="0"/>
        <v>37.000000014000001</v>
      </c>
      <c r="J16" s="23">
        <f t="shared" si="1"/>
        <v>37.000000014000001</v>
      </c>
      <c r="K16" s="23" t="str">
        <f t="shared" si="2"/>
        <v/>
      </c>
      <c r="L16" s="154" t="str">
        <f t="shared" si="3"/>
        <v/>
      </c>
      <c r="M16" s="154" t="str">
        <f t="shared" si="4"/>
        <v/>
      </c>
    </row>
    <row r="17" spans="1:13">
      <c r="A17" s="54"/>
      <c r="B17" s="146"/>
      <c r="C17" s="146">
        <v>28</v>
      </c>
      <c r="D17" s="146"/>
      <c r="E17" s="150"/>
      <c r="F17" s="136" t="s">
        <v>59</v>
      </c>
      <c r="G17" s="55" t="s">
        <v>60</v>
      </c>
      <c r="H17" s="23">
        <v>1.4999999999999999E-8</v>
      </c>
      <c r="I17" s="23">
        <f t="shared" si="0"/>
        <v>28.000000015000001</v>
      </c>
      <c r="J17" s="23" t="str">
        <f t="shared" si="1"/>
        <v/>
      </c>
      <c r="K17" s="23" t="str">
        <f t="shared" si="2"/>
        <v/>
      </c>
      <c r="L17" s="154" t="str">
        <f t="shared" si="3"/>
        <v/>
      </c>
      <c r="M17" s="154" t="str">
        <f t="shared" si="4"/>
        <v/>
      </c>
    </row>
    <row r="18" spans="1:13">
      <c r="A18" s="54"/>
      <c r="B18" s="146"/>
      <c r="C18" s="146">
        <v>22</v>
      </c>
      <c r="D18" s="146"/>
      <c r="E18" s="150"/>
      <c r="F18" s="136" t="s">
        <v>61</v>
      </c>
      <c r="G18" s="55" t="s">
        <v>62</v>
      </c>
      <c r="H18" s="23">
        <v>1.6000000000000001E-8</v>
      </c>
      <c r="I18" s="23">
        <f t="shared" si="0"/>
        <v>22.000000016000001</v>
      </c>
      <c r="J18" s="23" t="str">
        <f t="shared" si="1"/>
        <v/>
      </c>
      <c r="K18" s="23" t="str">
        <f t="shared" si="2"/>
        <v/>
      </c>
      <c r="L18" s="154" t="str">
        <f t="shared" si="3"/>
        <v/>
      </c>
      <c r="M18" s="154" t="str">
        <f t="shared" si="4"/>
        <v/>
      </c>
    </row>
    <row r="19" spans="1:13">
      <c r="A19" s="54"/>
      <c r="B19" s="146"/>
      <c r="C19" s="146">
        <v>40</v>
      </c>
      <c r="D19" s="146"/>
      <c r="E19" s="150"/>
      <c r="F19" s="136" t="s">
        <v>63</v>
      </c>
      <c r="G19" s="55" t="s">
        <v>64</v>
      </c>
      <c r="H19" s="23">
        <v>1.7E-8</v>
      </c>
      <c r="I19" s="23">
        <f t="shared" si="0"/>
        <v>40.000000016999998</v>
      </c>
      <c r="J19" s="23" t="str">
        <f t="shared" si="1"/>
        <v/>
      </c>
      <c r="K19" s="23" t="str">
        <f t="shared" si="2"/>
        <v/>
      </c>
      <c r="L19" s="154" t="str">
        <f t="shared" si="3"/>
        <v/>
      </c>
      <c r="M19" s="154" t="str">
        <f t="shared" si="4"/>
        <v/>
      </c>
    </row>
    <row r="20" spans="1:13">
      <c r="A20" s="54"/>
      <c r="B20" s="146"/>
      <c r="C20" s="147">
        <v>8</v>
      </c>
      <c r="D20" s="147"/>
      <c r="E20" s="151"/>
      <c r="F20" s="136" t="s">
        <v>65</v>
      </c>
      <c r="G20" s="55" t="s">
        <v>66</v>
      </c>
      <c r="H20" s="23">
        <v>1.7999999999999999E-8</v>
      </c>
      <c r="I20" s="23">
        <f t="shared" si="0"/>
        <v>8.0000000179999997</v>
      </c>
      <c r="J20" s="23" t="str">
        <f t="shared" si="1"/>
        <v/>
      </c>
      <c r="K20" s="23" t="str">
        <f t="shared" si="2"/>
        <v/>
      </c>
      <c r="L20" s="154" t="str">
        <f t="shared" si="3"/>
        <v/>
      </c>
      <c r="M20" s="154" t="str">
        <f t="shared" si="4"/>
        <v/>
      </c>
    </row>
    <row r="21" spans="1:13">
      <c r="A21" s="54"/>
      <c r="B21" s="146"/>
      <c r="C21" s="146">
        <v>29</v>
      </c>
      <c r="D21" s="146">
        <v>29</v>
      </c>
      <c r="E21" s="150"/>
      <c r="F21" s="136" t="s">
        <v>67</v>
      </c>
      <c r="G21" s="55" t="s">
        <v>68</v>
      </c>
      <c r="H21" s="23">
        <v>1.9000000000000001E-8</v>
      </c>
      <c r="I21" s="23">
        <f t="shared" si="0"/>
        <v>29.000000019000002</v>
      </c>
      <c r="J21" s="23">
        <f t="shared" si="1"/>
        <v>29.000000019000002</v>
      </c>
      <c r="K21" s="23" t="str">
        <f t="shared" si="2"/>
        <v/>
      </c>
      <c r="L21" s="154" t="str">
        <f t="shared" si="3"/>
        <v/>
      </c>
      <c r="M21" s="154" t="str">
        <f t="shared" si="4"/>
        <v/>
      </c>
    </row>
    <row r="22" spans="1:13">
      <c r="A22" s="54"/>
      <c r="B22" s="146"/>
      <c r="C22" s="146">
        <v>7</v>
      </c>
      <c r="D22" s="146">
        <v>7</v>
      </c>
      <c r="E22" s="150"/>
      <c r="F22" s="136" t="s">
        <v>69</v>
      </c>
      <c r="G22" s="55" t="s">
        <v>70</v>
      </c>
      <c r="H22" s="23">
        <v>2E-8</v>
      </c>
      <c r="I22" s="23">
        <f t="shared" si="0"/>
        <v>7.0000000199999999</v>
      </c>
      <c r="J22" s="23">
        <f t="shared" si="1"/>
        <v>7.0000000199999999</v>
      </c>
      <c r="K22" s="23" t="str">
        <f t="shared" si="2"/>
        <v/>
      </c>
      <c r="L22" s="154" t="str">
        <f t="shared" si="3"/>
        <v/>
      </c>
      <c r="M22" s="154" t="str">
        <f t="shared" si="4"/>
        <v/>
      </c>
    </row>
    <row r="23" spans="1:13">
      <c r="A23" s="54"/>
      <c r="B23" s="146"/>
      <c r="C23" s="146">
        <v>23</v>
      </c>
      <c r="D23" s="146">
        <v>23</v>
      </c>
      <c r="E23" s="150"/>
      <c r="F23" s="136" t="s">
        <v>71</v>
      </c>
      <c r="G23" s="55" t="s">
        <v>72</v>
      </c>
      <c r="H23" s="23">
        <v>2.0999999999999999E-8</v>
      </c>
      <c r="I23" s="23">
        <f t="shared" si="0"/>
        <v>23.000000021000002</v>
      </c>
      <c r="J23" s="23">
        <f t="shared" si="1"/>
        <v>23.000000021000002</v>
      </c>
      <c r="K23" s="23" t="str">
        <f t="shared" si="2"/>
        <v/>
      </c>
      <c r="L23" s="154" t="str">
        <f t="shared" si="3"/>
        <v/>
      </c>
      <c r="M23" s="154" t="str">
        <f t="shared" si="4"/>
        <v/>
      </c>
    </row>
    <row r="24" spans="1:13">
      <c r="A24" s="54">
        <v>1</v>
      </c>
      <c r="B24" s="146"/>
      <c r="C24" s="146"/>
      <c r="D24" s="146"/>
      <c r="E24" s="150"/>
      <c r="F24" s="136" t="s">
        <v>73</v>
      </c>
      <c r="G24" s="55" t="s">
        <v>74</v>
      </c>
      <c r="H24" s="23">
        <v>2.1999999999999998E-8</v>
      </c>
      <c r="I24" s="23" t="str">
        <f t="shared" si="0"/>
        <v/>
      </c>
      <c r="J24" s="23" t="str">
        <f t="shared" si="1"/>
        <v/>
      </c>
      <c r="K24" s="23" t="str">
        <f t="shared" si="2"/>
        <v/>
      </c>
      <c r="L24" s="154" t="str">
        <f t="shared" si="3"/>
        <v/>
      </c>
      <c r="M24" s="154">
        <f t="shared" si="4"/>
        <v>1.000000022</v>
      </c>
    </row>
    <row r="25" spans="1:13">
      <c r="A25" s="54">
        <v>2</v>
      </c>
      <c r="B25" s="146"/>
      <c r="C25" s="146"/>
      <c r="D25" s="146"/>
      <c r="E25" s="150"/>
      <c r="F25" s="136" t="s">
        <v>75</v>
      </c>
      <c r="G25" s="55" t="s">
        <v>76</v>
      </c>
      <c r="H25" s="23">
        <v>2.3000000000000001E-8</v>
      </c>
      <c r="I25" s="23" t="str">
        <f t="shared" si="0"/>
        <v/>
      </c>
      <c r="J25" s="23" t="str">
        <f t="shared" si="1"/>
        <v/>
      </c>
      <c r="K25" s="23" t="str">
        <f t="shared" si="2"/>
        <v/>
      </c>
      <c r="L25" s="154" t="str">
        <f t="shared" si="3"/>
        <v/>
      </c>
      <c r="M25" s="154">
        <f t="shared" si="4"/>
        <v>2.0000000230000001</v>
      </c>
    </row>
    <row r="26" spans="1:13">
      <c r="A26" s="54">
        <v>3</v>
      </c>
      <c r="B26" s="146"/>
      <c r="C26" s="147"/>
      <c r="D26" s="147"/>
      <c r="E26" s="151"/>
      <c r="F26" s="136" t="s">
        <v>77</v>
      </c>
      <c r="G26" s="55" t="s">
        <v>78</v>
      </c>
      <c r="H26" s="23">
        <v>2.4E-8</v>
      </c>
      <c r="I26" s="23" t="str">
        <f t="shared" si="0"/>
        <v/>
      </c>
      <c r="J26" s="23" t="str">
        <f t="shared" si="1"/>
        <v/>
      </c>
      <c r="K26" s="23" t="str">
        <f t="shared" si="2"/>
        <v/>
      </c>
      <c r="L26" s="154" t="str">
        <f t="shared" si="3"/>
        <v/>
      </c>
      <c r="M26" s="154">
        <f t="shared" si="4"/>
        <v>3.0000000240000002</v>
      </c>
    </row>
    <row r="27" spans="1:13">
      <c r="A27" s="54">
        <v>4</v>
      </c>
      <c r="B27" s="146"/>
      <c r="C27" s="146"/>
      <c r="D27" s="146"/>
      <c r="E27" s="150"/>
      <c r="F27" s="136" t="s">
        <v>79</v>
      </c>
      <c r="G27" s="55" t="s">
        <v>80</v>
      </c>
      <c r="H27" s="23">
        <v>2.4999999999999999E-8</v>
      </c>
      <c r="I27" s="23" t="str">
        <f t="shared" si="0"/>
        <v/>
      </c>
      <c r="J27" s="23" t="str">
        <f t="shared" si="1"/>
        <v/>
      </c>
      <c r="K27" s="23" t="str">
        <f t="shared" si="2"/>
        <v/>
      </c>
      <c r="L27" s="154" t="str">
        <f t="shared" si="3"/>
        <v/>
      </c>
      <c r="M27" s="154">
        <f t="shared" si="4"/>
        <v>4.0000000250000003</v>
      </c>
    </row>
    <row r="28" spans="1:13">
      <c r="A28" s="54">
        <v>5</v>
      </c>
      <c r="B28" s="146"/>
      <c r="C28" s="147"/>
      <c r="D28" s="147"/>
      <c r="E28" s="151"/>
      <c r="F28" s="136" t="s">
        <v>81</v>
      </c>
      <c r="G28" s="55" t="s">
        <v>82</v>
      </c>
      <c r="H28" s="23">
        <v>2.6000000000000001E-8</v>
      </c>
      <c r="I28" s="23" t="str">
        <f t="shared" si="0"/>
        <v/>
      </c>
      <c r="J28" s="23" t="str">
        <f t="shared" si="1"/>
        <v/>
      </c>
      <c r="K28" s="23" t="str">
        <f t="shared" si="2"/>
        <v/>
      </c>
      <c r="L28" s="154" t="str">
        <f t="shared" si="3"/>
        <v/>
      </c>
      <c r="M28" s="154">
        <f t="shared" si="4"/>
        <v>5.0000000260000004</v>
      </c>
    </row>
    <row r="29" spans="1:13">
      <c r="A29" s="54">
        <v>6</v>
      </c>
      <c r="B29" s="146"/>
      <c r="C29" s="146"/>
      <c r="D29" s="146"/>
      <c r="E29" s="150"/>
      <c r="F29" s="136" t="s">
        <v>83</v>
      </c>
      <c r="G29" s="55" t="s">
        <v>74</v>
      </c>
      <c r="H29" s="23">
        <v>2.7E-8</v>
      </c>
      <c r="I29" s="23" t="str">
        <f t="shared" si="0"/>
        <v/>
      </c>
      <c r="J29" s="23" t="str">
        <f t="shared" si="1"/>
        <v/>
      </c>
      <c r="K29" s="23" t="str">
        <f t="shared" si="2"/>
        <v/>
      </c>
      <c r="L29" s="154" t="str">
        <f t="shared" si="3"/>
        <v/>
      </c>
      <c r="M29" s="154">
        <f t="shared" si="4"/>
        <v>6.0000000269999996</v>
      </c>
    </row>
    <row r="30" spans="1:13">
      <c r="A30" s="54">
        <v>7</v>
      </c>
      <c r="B30" s="146"/>
      <c r="C30" s="146"/>
      <c r="D30" s="146"/>
      <c r="E30" s="150"/>
      <c r="F30" s="136" t="s">
        <v>84</v>
      </c>
      <c r="G30" s="55" t="s">
        <v>85</v>
      </c>
      <c r="H30" s="23">
        <v>2.7999999999999999E-8</v>
      </c>
      <c r="I30" s="23" t="str">
        <f t="shared" si="0"/>
        <v/>
      </c>
      <c r="J30" s="23" t="str">
        <f t="shared" si="1"/>
        <v/>
      </c>
      <c r="K30" s="23" t="str">
        <f t="shared" si="2"/>
        <v/>
      </c>
      <c r="L30" s="154" t="str">
        <f t="shared" si="3"/>
        <v/>
      </c>
      <c r="M30" s="154">
        <f t="shared" si="4"/>
        <v>7.0000000279999997</v>
      </c>
    </row>
    <row r="31" spans="1:13">
      <c r="A31" s="54">
        <v>8</v>
      </c>
      <c r="B31" s="146"/>
      <c r="C31" s="146"/>
      <c r="D31" s="146"/>
      <c r="E31" s="150"/>
      <c r="F31" s="136" t="s">
        <v>86</v>
      </c>
      <c r="G31" s="55" t="s">
        <v>92</v>
      </c>
      <c r="H31" s="23">
        <v>2.9000000000000002E-8</v>
      </c>
      <c r="I31" s="23" t="str">
        <f t="shared" si="0"/>
        <v/>
      </c>
      <c r="J31" s="23" t="str">
        <f t="shared" si="1"/>
        <v/>
      </c>
      <c r="K31" s="23" t="str">
        <f t="shared" si="2"/>
        <v/>
      </c>
      <c r="L31" s="154" t="str">
        <f t="shared" si="3"/>
        <v/>
      </c>
      <c r="M31" s="154">
        <f t="shared" si="4"/>
        <v>8.0000000290000006</v>
      </c>
    </row>
    <row r="32" spans="1:13">
      <c r="A32" s="54">
        <v>9</v>
      </c>
      <c r="B32" s="146"/>
      <c r="C32" s="146"/>
      <c r="D32" s="146"/>
      <c r="E32" s="150"/>
      <c r="F32" s="136" t="s">
        <v>87</v>
      </c>
      <c r="G32" s="55" t="s">
        <v>93</v>
      </c>
      <c r="H32" s="23">
        <v>2.9999999999999997E-8</v>
      </c>
      <c r="I32" s="23" t="str">
        <f t="shared" si="0"/>
        <v/>
      </c>
      <c r="J32" s="23" t="str">
        <f t="shared" si="1"/>
        <v/>
      </c>
      <c r="K32" s="23" t="str">
        <f t="shared" si="2"/>
        <v/>
      </c>
      <c r="L32" s="154" t="str">
        <f t="shared" si="3"/>
        <v/>
      </c>
      <c r="M32" s="154">
        <f t="shared" si="4"/>
        <v>9.0000000300000007</v>
      </c>
    </row>
    <row r="33" spans="1:13">
      <c r="A33" s="54">
        <v>10</v>
      </c>
      <c r="B33" s="146"/>
      <c r="C33" s="147"/>
      <c r="D33" s="147"/>
      <c r="E33" s="151"/>
      <c r="F33" s="136" t="s">
        <v>88</v>
      </c>
      <c r="G33" s="55" t="s">
        <v>89</v>
      </c>
      <c r="H33" s="23">
        <v>3.1E-8</v>
      </c>
      <c r="I33" s="23" t="str">
        <f t="shared" si="0"/>
        <v/>
      </c>
      <c r="J33" s="23" t="str">
        <f t="shared" si="1"/>
        <v/>
      </c>
      <c r="K33" s="23" t="str">
        <f t="shared" si="2"/>
        <v/>
      </c>
      <c r="L33" s="154" t="str">
        <f t="shared" si="3"/>
        <v/>
      </c>
      <c r="M33" s="154">
        <f t="shared" si="4"/>
        <v>10.000000031000001</v>
      </c>
    </row>
    <row r="34" spans="1:13">
      <c r="A34" s="54">
        <v>11</v>
      </c>
      <c r="B34" s="146"/>
      <c r="C34" s="146"/>
      <c r="D34" s="146"/>
      <c r="E34" s="150"/>
      <c r="F34" s="136" t="s">
        <v>90</v>
      </c>
      <c r="G34" s="55" t="s">
        <v>91</v>
      </c>
      <c r="H34" s="23">
        <v>3.2000000000000002E-8</v>
      </c>
      <c r="I34" s="23" t="str">
        <f t="shared" si="0"/>
        <v/>
      </c>
      <c r="J34" s="23" t="str">
        <f t="shared" si="1"/>
        <v/>
      </c>
      <c r="K34" s="23" t="str">
        <f t="shared" si="2"/>
        <v/>
      </c>
      <c r="L34" s="154" t="str">
        <f t="shared" si="3"/>
        <v/>
      </c>
      <c r="M34" s="154">
        <f t="shared" si="4"/>
        <v>11.000000032000001</v>
      </c>
    </row>
    <row r="35" spans="1:13">
      <c r="A35" s="54"/>
      <c r="B35" s="146"/>
      <c r="C35" s="147"/>
      <c r="D35" s="147"/>
      <c r="E35" s="151"/>
      <c r="F35" s="136"/>
      <c r="G35" s="55"/>
      <c r="H35" s="23">
        <v>3.2999999999999998E-8</v>
      </c>
      <c r="I35" s="23" t="str">
        <f t="shared" si="0"/>
        <v/>
      </c>
      <c r="J35" s="23" t="str">
        <f t="shared" si="1"/>
        <v/>
      </c>
      <c r="K35" s="23" t="str">
        <f t="shared" si="2"/>
        <v/>
      </c>
      <c r="L35" s="154" t="str">
        <f t="shared" si="3"/>
        <v/>
      </c>
      <c r="M35" s="154" t="str">
        <f t="shared" si="4"/>
        <v/>
      </c>
    </row>
    <row r="36" spans="1:13">
      <c r="A36" s="54"/>
      <c r="B36" s="146"/>
      <c r="C36" s="147"/>
      <c r="D36" s="147"/>
      <c r="E36" s="151"/>
      <c r="F36" s="136"/>
      <c r="G36" s="55"/>
      <c r="H36" s="23">
        <v>3.4E-8</v>
      </c>
      <c r="I36" s="23" t="str">
        <f t="shared" si="0"/>
        <v/>
      </c>
      <c r="J36" s="23" t="str">
        <f t="shared" si="1"/>
        <v/>
      </c>
      <c r="K36" s="23" t="str">
        <f t="shared" si="2"/>
        <v/>
      </c>
      <c r="L36" s="154" t="str">
        <f t="shared" si="3"/>
        <v/>
      </c>
      <c r="M36" s="154" t="str">
        <f t="shared" si="4"/>
        <v/>
      </c>
    </row>
    <row r="37" spans="1:13">
      <c r="A37" s="54"/>
      <c r="B37" s="146"/>
      <c r="C37" s="146"/>
      <c r="D37" s="146"/>
      <c r="E37" s="150"/>
      <c r="F37" s="136"/>
      <c r="G37" s="55"/>
      <c r="H37" s="23">
        <v>3.5000000000000002E-8</v>
      </c>
      <c r="I37" s="23" t="str">
        <f t="shared" si="0"/>
        <v/>
      </c>
      <c r="J37" s="23" t="str">
        <f t="shared" si="1"/>
        <v/>
      </c>
      <c r="K37" s="23" t="str">
        <f t="shared" si="2"/>
        <v/>
      </c>
      <c r="L37" s="154" t="str">
        <f t="shared" si="3"/>
        <v/>
      </c>
      <c r="M37" s="154" t="str">
        <f t="shared" si="4"/>
        <v/>
      </c>
    </row>
    <row r="38" spans="1:13">
      <c r="A38" s="54"/>
      <c r="B38" s="146"/>
      <c r="C38" s="146"/>
      <c r="D38" s="146"/>
      <c r="E38" s="150"/>
      <c r="F38" s="136"/>
      <c r="G38" s="55"/>
      <c r="H38" s="23">
        <v>3.5999999999999998E-8</v>
      </c>
      <c r="I38" s="23" t="str">
        <f t="shared" si="0"/>
        <v/>
      </c>
      <c r="J38" s="23" t="str">
        <f t="shared" si="1"/>
        <v/>
      </c>
      <c r="K38" s="23" t="str">
        <f t="shared" si="2"/>
        <v/>
      </c>
      <c r="L38" s="154" t="str">
        <f t="shared" si="3"/>
        <v/>
      </c>
      <c r="M38" s="154" t="str">
        <f t="shared" si="4"/>
        <v/>
      </c>
    </row>
    <row r="39" spans="1:13">
      <c r="A39" s="54"/>
      <c r="B39" s="146"/>
      <c r="C39" s="146"/>
      <c r="D39" s="146"/>
      <c r="E39" s="150"/>
      <c r="F39" s="136"/>
      <c r="G39" s="55"/>
      <c r="H39" s="23">
        <v>3.7E-8</v>
      </c>
      <c r="I39" s="23" t="str">
        <f t="shared" si="0"/>
        <v/>
      </c>
      <c r="J39" s="23" t="str">
        <f t="shared" si="1"/>
        <v/>
      </c>
      <c r="K39" s="23" t="str">
        <f t="shared" si="2"/>
        <v/>
      </c>
      <c r="L39" s="154" t="str">
        <f t="shared" si="3"/>
        <v/>
      </c>
      <c r="M39" s="154" t="str">
        <f t="shared" si="4"/>
        <v/>
      </c>
    </row>
    <row r="40" spans="1:13">
      <c r="A40" s="54"/>
      <c r="B40" s="146"/>
      <c r="C40" s="146"/>
      <c r="D40" s="146"/>
      <c r="E40" s="150"/>
      <c r="F40" s="136"/>
      <c r="G40" s="55"/>
      <c r="H40" s="23">
        <v>3.8000000000000003E-8</v>
      </c>
      <c r="I40" s="23" t="str">
        <f t="shared" si="0"/>
        <v/>
      </c>
      <c r="J40" s="23" t="str">
        <f t="shared" si="1"/>
        <v/>
      </c>
      <c r="K40" s="23" t="str">
        <f t="shared" si="2"/>
        <v/>
      </c>
      <c r="L40" s="154" t="str">
        <f t="shared" si="3"/>
        <v/>
      </c>
      <c r="M40" s="154" t="str">
        <f t="shared" si="4"/>
        <v/>
      </c>
    </row>
    <row r="41" spans="1:13">
      <c r="A41" s="54"/>
      <c r="B41" s="146"/>
      <c r="C41" s="147"/>
      <c r="D41" s="147"/>
      <c r="E41" s="151"/>
      <c r="F41" s="136"/>
      <c r="G41" s="55"/>
      <c r="H41" s="23">
        <v>3.8999999999999998E-8</v>
      </c>
      <c r="I41" s="23" t="str">
        <f t="shared" si="0"/>
        <v/>
      </c>
      <c r="J41" s="23" t="str">
        <f t="shared" si="1"/>
        <v/>
      </c>
      <c r="K41" s="23" t="str">
        <f t="shared" si="2"/>
        <v/>
      </c>
      <c r="L41" s="154" t="str">
        <f t="shared" si="3"/>
        <v/>
      </c>
      <c r="M41" s="154" t="str">
        <f t="shared" si="4"/>
        <v/>
      </c>
    </row>
    <row r="42" spans="1:13">
      <c r="A42" s="54"/>
      <c r="B42" s="146"/>
      <c r="C42" s="146"/>
      <c r="D42" s="146"/>
      <c r="E42" s="150"/>
      <c r="F42" s="136"/>
      <c r="G42" s="55"/>
      <c r="H42" s="23">
        <v>4.0000000000000001E-8</v>
      </c>
      <c r="I42" s="23" t="str">
        <f t="shared" si="0"/>
        <v/>
      </c>
      <c r="J42" s="23" t="str">
        <f t="shared" si="1"/>
        <v/>
      </c>
      <c r="K42" s="23" t="str">
        <f t="shared" si="2"/>
        <v/>
      </c>
      <c r="L42" s="154" t="str">
        <f t="shared" si="3"/>
        <v/>
      </c>
      <c r="M42" s="154" t="str">
        <f t="shared" si="4"/>
        <v/>
      </c>
    </row>
    <row r="43" spans="1:13">
      <c r="A43" s="54"/>
      <c r="B43" s="146"/>
      <c r="C43" s="146"/>
      <c r="D43" s="146"/>
      <c r="E43" s="150"/>
      <c r="F43" s="136"/>
      <c r="G43" s="55"/>
      <c r="H43" s="23">
        <v>4.1000000000000003E-8</v>
      </c>
      <c r="I43" s="23" t="str">
        <f t="shared" si="0"/>
        <v/>
      </c>
      <c r="J43" s="23" t="str">
        <f t="shared" si="1"/>
        <v/>
      </c>
      <c r="K43" s="23" t="str">
        <f t="shared" si="2"/>
        <v/>
      </c>
      <c r="L43" s="154" t="str">
        <f t="shared" si="3"/>
        <v/>
      </c>
      <c r="M43" s="154" t="str">
        <f t="shared" si="4"/>
        <v/>
      </c>
    </row>
    <row r="44" spans="1:13">
      <c r="A44" s="54"/>
      <c r="B44" s="146"/>
      <c r="C44" s="147"/>
      <c r="D44" s="147"/>
      <c r="E44" s="151"/>
      <c r="F44" s="136"/>
      <c r="G44" s="55"/>
      <c r="H44" s="23">
        <v>4.1999999999999999E-8</v>
      </c>
      <c r="I44" s="23" t="str">
        <f t="shared" si="0"/>
        <v/>
      </c>
      <c r="J44" s="23" t="str">
        <f t="shared" si="1"/>
        <v/>
      </c>
      <c r="K44" s="23" t="str">
        <f t="shared" si="2"/>
        <v/>
      </c>
      <c r="L44" s="154" t="str">
        <f t="shared" si="3"/>
        <v/>
      </c>
      <c r="M44" s="154" t="str">
        <f t="shared" si="4"/>
        <v/>
      </c>
    </row>
    <row r="45" spans="1:13">
      <c r="A45" s="54"/>
      <c r="B45" s="146"/>
      <c r="C45" s="147"/>
      <c r="D45" s="147"/>
      <c r="E45" s="151"/>
      <c r="F45" s="136"/>
      <c r="G45" s="55"/>
      <c r="H45" s="23">
        <v>4.3000000000000001E-8</v>
      </c>
      <c r="I45" s="23" t="str">
        <f t="shared" si="0"/>
        <v/>
      </c>
      <c r="J45" s="23" t="str">
        <f t="shared" si="1"/>
        <v/>
      </c>
      <c r="K45" s="23" t="str">
        <f t="shared" si="2"/>
        <v/>
      </c>
      <c r="L45" s="154" t="str">
        <f t="shared" si="3"/>
        <v/>
      </c>
      <c r="M45" s="154" t="str">
        <f t="shared" si="4"/>
        <v/>
      </c>
    </row>
    <row r="46" spans="1:13">
      <c r="A46" s="54"/>
      <c r="B46" s="146"/>
      <c r="C46" s="146"/>
      <c r="D46" s="146"/>
      <c r="E46" s="150"/>
      <c r="F46" s="136"/>
      <c r="G46" s="55"/>
      <c r="H46" s="23">
        <v>4.3999999999999997E-8</v>
      </c>
      <c r="I46" s="23" t="str">
        <f t="shared" si="0"/>
        <v/>
      </c>
      <c r="J46" s="23" t="str">
        <f t="shared" si="1"/>
        <v/>
      </c>
      <c r="K46" s="23" t="str">
        <f t="shared" si="2"/>
        <v/>
      </c>
      <c r="L46" s="154" t="str">
        <f t="shared" si="3"/>
        <v/>
      </c>
      <c r="M46" s="154" t="str">
        <f t="shared" si="4"/>
        <v/>
      </c>
    </row>
    <row r="47" spans="1:13">
      <c r="A47" s="54"/>
      <c r="B47" s="146"/>
      <c r="C47" s="147"/>
      <c r="D47" s="147"/>
      <c r="E47" s="151"/>
      <c r="F47" s="136"/>
      <c r="G47" s="55"/>
      <c r="H47" s="23">
        <v>4.4999999999999999E-8</v>
      </c>
      <c r="I47" s="23" t="str">
        <f t="shared" si="0"/>
        <v/>
      </c>
      <c r="J47" s="23" t="str">
        <f t="shared" si="1"/>
        <v/>
      </c>
      <c r="K47" s="23" t="str">
        <f t="shared" si="2"/>
        <v/>
      </c>
      <c r="L47" s="154" t="str">
        <f t="shared" si="3"/>
        <v/>
      </c>
      <c r="M47" s="154" t="str">
        <f t="shared" si="4"/>
        <v/>
      </c>
    </row>
    <row r="48" spans="1:13">
      <c r="A48" s="54"/>
      <c r="B48" s="146"/>
      <c r="C48" s="146"/>
      <c r="D48" s="146"/>
      <c r="E48" s="150"/>
      <c r="F48" s="136"/>
      <c r="G48" s="55"/>
      <c r="H48" s="23">
        <v>4.6000000000000002E-8</v>
      </c>
      <c r="I48" s="23" t="str">
        <f t="shared" si="0"/>
        <v/>
      </c>
      <c r="J48" s="23" t="str">
        <f t="shared" si="1"/>
        <v/>
      </c>
      <c r="K48" s="23" t="str">
        <f t="shared" si="2"/>
        <v/>
      </c>
      <c r="L48" s="154" t="str">
        <f t="shared" si="3"/>
        <v/>
      </c>
      <c r="M48" s="154" t="str">
        <f t="shared" si="4"/>
        <v/>
      </c>
    </row>
    <row r="49" spans="1:13">
      <c r="A49" s="54"/>
      <c r="B49" s="146"/>
      <c r="C49" s="146"/>
      <c r="D49" s="146"/>
      <c r="E49" s="150"/>
      <c r="F49" s="136"/>
      <c r="G49" s="55"/>
      <c r="H49" s="23">
        <v>4.6999999999999997E-8</v>
      </c>
      <c r="I49" s="23" t="str">
        <f t="shared" si="0"/>
        <v/>
      </c>
      <c r="J49" s="23" t="str">
        <f t="shared" si="1"/>
        <v/>
      </c>
      <c r="K49" s="23" t="str">
        <f t="shared" si="2"/>
        <v/>
      </c>
      <c r="L49" s="154" t="str">
        <f t="shared" si="3"/>
        <v/>
      </c>
      <c r="M49" s="154" t="str">
        <f t="shared" si="4"/>
        <v/>
      </c>
    </row>
    <row r="50" spans="1:13">
      <c r="A50" s="54"/>
      <c r="B50" s="146"/>
      <c r="C50" s="146"/>
      <c r="D50" s="146"/>
      <c r="E50" s="150"/>
      <c r="F50" s="136"/>
      <c r="G50" s="55"/>
      <c r="H50" s="23">
        <v>4.8E-8</v>
      </c>
      <c r="I50" s="23" t="str">
        <f t="shared" si="0"/>
        <v/>
      </c>
      <c r="J50" s="23" t="str">
        <f t="shared" si="1"/>
        <v/>
      </c>
      <c r="K50" s="23" t="str">
        <f t="shared" si="2"/>
        <v/>
      </c>
      <c r="L50" s="154" t="str">
        <f t="shared" si="3"/>
        <v/>
      </c>
      <c r="M50" s="154" t="str">
        <f t="shared" si="4"/>
        <v/>
      </c>
    </row>
    <row r="51" spans="1:13">
      <c r="A51" s="54"/>
      <c r="B51" s="146"/>
      <c r="C51" s="146"/>
      <c r="D51" s="146"/>
      <c r="E51" s="150"/>
      <c r="F51" s="136"/>
      <c r="G51" s="55"/>
      <c r="H51" s="23">
        <v>4.9000000000000002E-8</v>
      </c>
      <c r="I51" s="23" t="str">
        <f t="shared" si="0"/>
        <v/>
      </c>
      <c r="J51" s="23" t="str">
        <f t="shared" si="1"/>
        <v/>
      </c>
      <c r="K51" s="23" t="str">
        <f t="shared" si="2"/>
        <v/>
      </c>
      <c r="L51" s="154" t="str">
        <f t="shared" si="3"/>
        <v/>
      </c>
      <c r="M51" s="154" t="str">
        <f t="shared" si="4"/>
        <v/>
      </c>
    </row>
    <row r="52" spans="1:13">
      <c r="A52" s="54"/>
      <c r="B52" s="146"/>
      <c r="C52" s="146"/>
      <c r="D52" s="146"/>
      <c r="E52" s="150"/>
      <c r="F52" s="136"/>
      <c r="G52" s="55"/>
      <c r="H52" s="23">
        <v>4.9999999999999998E-8</v>
      </c>
      <c r="I52" s="23" t="str">
        <f t="shared" si="0"/>
        <v/>
      </c>
      <c r="J52" s="23" t="str">
        <f t="shared" si="1"/>
        <v/>
      </c>
      <c r="K52" s="23" t="str">
        <f t="shared" si="2"/>
        <v/>
      </c>
      <c r="L52" s="154" t="str">
        <f t="shared" si="3"/>
        <v/>
      </c>
      <c r="M52" s="154" t="str">
        <f t="shared" si="4"/>
        <v/>
      </c>
    </row>
    <row r="53" spans="1:13">
      <c r="A53" s="54"/>
      <c r="B53" s="146"/>
      <c r="C53" s="146"/>
      <c r="D53" s="146"/>
      <c r="E53" s="150"/>
      <c r="F53" s="137"/>
      <c r="G53" s="91"/>
      <c r="H53" s="23">
        <v>5.1E-8</v>
      </c>
      <c r="I53" s="23" t="str">
        <f t="shared" si="0"/>
        <v/>
      </c>
      <c r="J53" s="23" t="str">
        <f t="shared" si="1"/>
        <v/>
      </c>
      <c r="K53" s="23" t="str">
        <f t="shared" si="2"/>
        <v/>
      </c>
      <c r="L53" s="154" t="str">
        <f t="shared" si="3"/>
        <v/>
      </c>
      <c r="M53" s="154" t="str">
        <f t="shared" si="4"/>
        <v/>
      </c>
    </row>
    <row r="54" spans="1:13">
      <c r="A54" s="54"/>
      <c r="B54" s="146"/>
      <c r="C54" s="146"/>
      <c r="D54" s="146"/>
      <c r="E54" s="150"/>
      <c r="F54" s="137"/>
      <c r="G54" s="91"/>
      <c r="H54" s="23">
        <v>5.2000000000000002E-8</v>
      </c>
      <c r="I54" s="23" t="str">
        <f t="shared" si="0"/>
        <v/>
      </c>
      <c r="J54" s="23" t="str">
        <f t="shared" si="1"/>
        <v/>
      </c>
      <c r="K54" s="23" t="str">
        <f t="shared" si="2"/>
        <v/>
      </c>
      <c r="L54" s="154" t="str">
        <f t="shared" si="3"/>
        <v/>
      </c>
      <c r="M54" s="154" t="str">
        <f t="shared" si="4"/>
        <v/>
      </c>
    </row>
    <row r="55" spans="1:13">
      <c r="A55" s="54"/>
      <c r="B55" s="146"/>
      <c r="C55" s="146"/>
      <c r="D55" s="146"/>
      <c r="E55" s="150"/>
      <c r="F55" s="137"/>
      <c r="G55" s="91"/>
      <c r="H55" s="23">
        <v>5.2999999999999998E-8</v>
      </c>
      <c r="I55" s="23" t="str">
        <f t="shared" si="0"/>
        <v/>
      </c>
      <c r="J55" s="23" t="str">
        <f t="shared" si="1"/>
        <v/>
      </c>
      <c r="K55" s="23" t="str">
        <f t="shared" si="2"/>
        <v/>
      </c>
      <c r="L55" s="154" t="str">
        <f t="shared" si="3"/>
        <v/>
      </c>
      <c r="M55" s="154" t="str">
        <f t="shared" si="4"/>
        <v/>
      </c>
    </row>
    <row r="56" spans="1:13">
      <c r="A56" s="54"/>
      <c r="B56" s="146"/>
      <c r="C56" s="146"/>
      <c r="D56" s="146"/>
      <c r="E56" s="150"/>
      <c r="F56" s="137"/>
      <c r="G56" s="91"/>
      <c r="H56" s="23">
        <v>5.4E-8</v>
      </c>
      <c r="I56" s="23" t="str">
        <f t="shared" si="0"/>
        <v/>
      </c>
      <c r="J56" s="23" t="str">
        <f t="shared" si="1"/>
        <v/>
      </c>
      <c r="K56" s="23" t="str">
        <f t="shared" si="2"/>
        <v/>
      </c>
      <c r="L56" s="154" t="str">
        <f t="shared" si="3"/>
        <v/>
      </c>
      <c r="M56" s="154" t="str">
        <f t="shared" si="4"/>
        <v/>
      </c>
    </row>
    <row r="57" spans="1:13">
      <c r="A57" s="54"/>
      <c r="B57" s="146"/>
      <c r="C57" s="146"/>
      <c r="D57" s="146"/>
      <c r="E57" s="150"/>
      <c r="F57" s="137"/>
      <c r="G57" s="91"/>
      <c r="H57" s="23">
        <v>5.5000000000000003E-8</v>
      </c>
      <c r="I57" s="23" t="str">
        <f t="shared" si="0"/>
        <v/>
      </c>
      <c r="J57" s="23" t="str">
        <f t="shared" si="1"/>
        <v/>
      </c>
      <c r="K57" s="23" t="str">
        <f t="shared" si="2"/>
        <v/>
      </c>
      <c r="L57" s="154" t="str">
        <f t="shared" si="3"/>
        <v/>
      </c>
      <c r="M57" s="154" t="str">
        <f t="shared" si="4"/>
        <v/>
      </c>
    </row>
    <row r="58" spans="1:13">
      <c r="A58" s="54"/>
      <c r="B58" s="146"/>
      <c r="C58" s="146"/>
      <c r="D58" s="146"/>
      <c r="E58" s="150"/>
      <c r="F58" s="137"/>
      <c r="G58" s="91"/>
      <c r="H58" s="23">
        <v>5.5999999999999999E-8</v>
      </c>
      <c r="I58" s="23" t="str">
        <f t="shared" si="0"/>
        <v/>
      </c>
      <c r="J58" s="23" t="str">
        <f t="shared" si="1"/>
        <v/>
      </c>
      <c r="K58" s="23" t="str">
        <f t="shared" si="2"/>
        <v/>
      </c>
      <c r="L58" s="154" t="str">
        <f t="shared" si="3"/>
        <v/>
      </c>
      <c r="M58" s="154" t="str">
        <f t="shared" si="4"/>
        <v/>
      </c>
    </row>
    <row r="59" spans="1:13">
      <c r="A59" s="54"/>
      <c r="B59" s="146"/>
      <c r="C59" s="146"/>
      <c r="D59" s="146"/>
      <c r="E59" s="150"/>
      <c r="F59" s="137"/>
      <c r="G59" s="91"/>
      <c r="H59" s="23">
        <v>5.7000000000000001E-8</v>
      </c>
      <c r="I59" s="23" t="str">
        <f t="shared" si="0"/>
        <v/>
      </c>
      <c r="J59" s="23" t="str">
        <f t="shared" si="1"/>
        <v/>
      </c>
      <c r="K59" s="23" t="str">
        <f t="shared" si="2"/>
        <v/>
      </c>
      <c r="L59" s="154" t="str">
        <f t="shared" si="3"/>
        <v/>
      </c>
      <c r="M59" s="154" t="str">
        <f t="shared" si="4"/>
        <v/>
      </c>
    </row>
    <row r="60" spans="1:13">
      <c r="A60" s="54"/>
      <c r="B60" s="146"/>
      <c r="C60" s="146"/>
      <c r="D60" s="146"/>
      <c r="E60" s="150"/>
      <c r="F60" s="137"/>
      <c r="G60" s="91"/>
      <c r="H60" s="23">
        <v>5.8000000000000003E-8</v>
      </c>
      <c r="I60" s="23" t="str">
        <f t="shared" si="0"/>
        <v/>
      </c>
      <c r="J60" s="23" t="str">
        <f t="shared" si="1"/>
        <v/>
      </c>
      <c r="K60" s="23" t="str">
        <f t="shared" si="2"/>
        <v/>
      </c>
      <c r="L60" s="154" t="str">
        <f t="shared" si="3"/>
        <v/>
      </c>
      <c r="M60" s="154" t="str">
        <f t="shared" si="4"/>
        <v/>
      </c>
    </row>
    <row r="61" spans="1:13">
      <c r="A61" s="54"/>
      <c r="B61" s="146"/>
      <c r="C61" s="146"/>
      <c r="D61" s="146"/>
      <c r="E61" s="150"/>
      <c r="F61" s="137"/>
      <c r="G61" s="91"/>
      <c r="H61" s="23">
        <v>5.8999999999999999E-8</v>
      </c>
      <c r="I61" s="23" t="str">
        <f t="shared" si="0"/>
        <v/>
      </c>
      <c r="J61" s="23" t="str">
        <f t="shared" si="1"/>
        <v/>
      </c>
      <c r="K61" s="23" t="str">
        <f t="shared" si="2"/>
        <v/>
      </c>
      <c r="L61" s="154" t="str">
        <f t="shared" si="3"/>
        <v/>
      </c>
      <c r="M61" s="154" t="str">
        <f t="shared" si="4"/>
        <v/>
      </c>
    </row>
    <row r="62" spans="1:13">
      <c r="A62" s="54"/>
      <c r="B62" s="146"/>
      <c r="C62" s="146"/>
      <c r="D62" s="146"/>
      <c r="E62" s="150"/>
      <c r="F62" s="137"/>
      <c r="G62" s="91"/>
      <c r="H62" s="23">
        <v>5.9999999999999995E-8</v>
      </c>
      <c r="I62" s="23" t="str">
        <f t="shared" si="0"/>
        <v/>
      </c>
      <c r="J62" s="23" t="str">
        <f t="shared" si="1"/>
        <v/>
      </c>
      <c r="K62" s="23" t="str">
        <f t="shared" si="2"/>
        <v/>
      </c>
      <c r="L62" s="154" t="str">
        <f t="shared" si="3"/>
        <v/>
      </c>
      <c r="M62" s="154" t="str">
        <f t="shared" si="4"/>
        <v/>
      </c>
    </row>
    <row r="63" spans="1:13">
      <c r="A63" s="54"/>
      <c r="B63" s="146"/>
      <c r="C63" s="146"/>
      <c r="D63" s="146"/>
      <c r="E63" s="150"/>
      <c r="F63" s="137"/>
      <c r="G63" s="91"/>
      <c r="H63" s="23">
        <v>6.1000000000000004E-8</v>
      </c>
      <c r="I63" s="23" t="str">
        <f t="shared" si="0"/>
        <v/>
      </c>
      <c r="J63" s="23" t="str">
        <f t="shared" si="1"/>
        <v/>
      </c>
      <c r="K63" s="23" t="str">
        <f t="shared" si="2"/>
        <v/>
      </c>
      <c r="L63" s="154" t="str">
        <f t="shared" si="3"/>
        <v/>
      </c>
      <c r="M63" s="154" t="str">
        <f t="shared" si="4"/>
        <v/>
      </c>
    </row>
    <row r="64" spans="1:13">
      <c r="A64" s="54"/>
      <c r="B64" s="146"/>
      <c r="C64" s="146"/>
      <c r="D64" s="146"/>
      <c r="E64" s="150"/>
      <c r="F64" s="137"/>
      <c r="G64" s="91"/>
      <c r="H64" s="23">
        <v>6.1999999999999999E-8</v>
      </c>
      <c r="I64" s="23" t="str">
        <f t="shared" si="0"/>
        <v/>
      </c>
      <c r="J64" s="23" t="str">
        <f t="shared" si="1"/>
        <v/>
      </c>
      <c r="K64" s="23" t="str">
        <f t="shared" si="2"/>
        <v/>
      </c>
      <c r="L64" s="154" t="str">
        <f t="shared" si="3"/>
        <v/>
      </c>
      <c r="M64" s="154" t="str">
        <f t="shared" si="4"/>
        <v/>
      </c>
    </row>
    <row r="65" spans="1:13">
      <c r="A65" s="54"/>
      <c r="B65" s="146"/>
      <c r="C65" s="146"/>
      <c r="D65" s="146"/>
      <c r="E65" s="150"/>
      <c r="F65" s="137"/>
      <c r="G65" s="91"/>
      <c r="H65" s="23">
        <v>6.2999999999999995E-8</v>
      </c>
      <c r="I65" s="23" t="str">
        <f t="shared" si="0"/>
        <v/>
      </c>
      <c r="J65" s="23" t="str">
        <f t="shared" si="1"/>
        <v/>
      </c>
      <c r="K65" s="23" t="str">
        <f t="shared" si="2"/>
        <v/>
      </c>
      <c r="L65" s="154" t="str">
        <f t="shared" si="3"/>
        <v/>
      </c>
      <c r="M65" s="154" t="str">
        <f t="shared" si="4"/>
        <v/>
      </c>
    </row>
    <row r="66" spans="1:13">
      <c r="A66" s="54"/>
      <c r="B66" s="146"/>
      <c r="C66" s="146"/>
      <c r="D66" s="146"/>
      <c r="E66" s="150"/>
      <c r="F66" s="137"/>
      <c r="G66" s="91"/>
      <c r="H66" s="23">
        <v>6.4000000000000004E-8</v>
      </c>
      <c r="I66" s="23" t="str">
        <f t="shared" si="0"/>
        <v/>
      </c>
      <c r="J66" s="23" t="str">
        <f t="shared" si="1"/>
        <v/>
      </c>
      <c r="K66" s="23" t="str">
        <f t="shared" si="2"/>
        <v/>
      </c>
      <c r="L66" s="154" t="str">
        <f t="shared" si="3"/>
        <v/>
      </c>
      <c r="M66" s="154" t="str">
        <f t="shared" si="4"/>
        <v/>
      </c>
    </row>
    <row r="67" spans="1:13">
      <c r="A67" s="54"/>
      <c r="B67" s="146"/>
      <c r="C67" s="146"/>
      <c r="D67" s="146"/>
      <c r="E67" s="150"/>
      <c r="F67" s="137"/>
      <c r="G67" s="91"/>
      <c r="H67" s="23">
        <v>6.5E-8</v>
      </c>
      <c r="I67" s="23" t="str">
        <f t="shared" si="0"/>
        <v/>
      </c>
      <c r="J67" s="23" t="str">
        <f t="shared" si="1"/>
        <v/>
      </c>
      <c r="K67" s="23" t="str">
        <f t="shared" si="2"/>
        <v/>
      </c>
      <c r="L67" s="154" t="str">
        <f t="shared" si="3"/>
        <v/>
      </c>
      <c r="M67" s="154" t="str">
        <f t="shared" si="4"/>
        <v/>
      </c>
    </row>
    <row r="68" spans="1:13">
      <c r="A68" s="54"/>
      <c r="B68" s="146"/>
      <c r="C68" s="146"/>
      <c r="D68" s="146"/>
      <c r="E68" s="150"/>
      <c r="F68" s="137"/>
      <c r="G68" s="91"/>
      <c r="H68" s="23">
        <v>6.5999999999999995E-8</v>
      </c>
      <c r="I68" s="23" t="str">
        <f t="shared" ref="I68:I131" si="5">IF(C68="yco",1000+H68,IF((C68+$H68)&lt;1,"",C68+$H68))</f>
        <v/>
      </c>
      <c r="J68" s="23" t="str">
        <f t="shared" ref="J68:J131" si="6">IF(D68="co",1000+H68,IF(D68="yco",2000+H68,IF((D68+$H68)&lt;1,"",D68+$H68)))</f>
        <v/>
      </c>
      <c r="K68" s="23" t="str">
        <f t="shared" ref="K68:K131" si="7">IF((E68+$H68)&lt;1,"",E68+$H68)</f>
        <v/>
      </c>
      <c r="L68" s="154" t="str">
        <f t="shared" ref="L68:L131" si="8">IF((B68+$H68)&lt;1,"",B68+$H68)</f>
        <v/>
      </c>
      <c r="M68" s="154" t="str">
        <f t="shared" si="4"/>
        <v/>
      </c>
    </row>
    <row r="69" spans="1:13">
      <c r="A69" s="54"/>
      <c r="B69" s="146"/>
      <c r="C69" s="146"/>
      <c r="D69" s="146"/>
      <c r="E69" s="150"/>
      <c r="F69" s="137"/>
      <c r="G69" s="91"/>
      <c r="H69" s="23">
        <v>6.7000000000000004E-8</v>
      </c>
      <c r="I69" s="23" t="str">
        <f t="shared" si="5"/>
        <v/>
      </c>
      <c r="J69" s="23" t="str">
        <f t="shared" si="6"/>
        <v/>
      </c>
      <c r="K69" s="23" t="str">
        <f t="shared" si="7"/>
        <v/>
      </c>
      <c r="L69" s="154" t="str">
        <f t="shared" si="8"/>
        <v/>
      </c>
      <c r="M69" s="154" t="str">
        <f t="shared" ref="M69:M132" si="9">IF((A69+$H69)&lt;1,"",A69+$H69)</f>
        <v/>
      </c>
    </row>
    <row r="70" spans="1:13">
      <c r="A70" s="54"/>
      <c r="B70" s="146"/>
      <c r="C70" s="146"/>
      <c r="D70" s="146"/>
      <c r="E70" s="150"/>
      <c r="F70" s="137"/>
      <c r="G70" s="91"/>
      <c r="H70" s="23">
        <v>6.8E-8</v>
      </c>
      <c r="I70" s="23" t="str">
        <f t="shared" si="5"/>
        <v/>
      </c>
      <c r="J70" s="23" t="str">
        <f t="shared" si="6"/>
        <v/>
      </c>
      <c r="K70" s="23" t="str">
        <f t="shared" si="7"/>
        <v/>
      </c>
      <c r="L70" s="154" t="str">
        <f t="shared" si="8"/>
        <v/>
      </c>
      <c r="M70" s="154" t="str">
        <f t="shared" si="9"/>
        <v/>
      </c>
    </row>
    <row r="71" spans="1:13">
      <c r="A71" s="54"/>
      <c r="B71" s="146"/>
      <c r="C71" s="146"/>
      <c r="D71" s="146"/>
      <c r="E71" s="150"/>
      <c r="F71" s="137"/>
      <c r="G71" s="91"/>
      <c r="H71" s="23">
        <v>6.8999999999999996E-8</v>
      </c>
      <c r="I71" s="23" t="str">
        <f t="shared" si="5"/>
        <v/>
      </c>
      <c r="J71" s="23" t="str">
        <f t="shared" si="6"/>
        <v/>
      </c>
      <c r="K71" s="23" t="str">
        <f t="shared" si="7"/>
        <v/>
      </c>
      <c r="L71" s="154" t="str">
        <f t="shared" si="8"/>
        <v/>
      </c>
      <c r="M71" s="154" t="str">
        <f t="shared" si="9"/>
        <v/>
      </c>
    </row>
    <row r="72" spans="1:13">
      <c r="A72" s="54"/>
      <c r="B72" s="146"/>
      <c r="C72" s="146"/>
      <c r="D72" s="146"/>
      <c r="E72" s="150"/>
      <c r="F72" s="137"/>
      <c r="G72" s="91"/>
      <c r="H72" s="23">
        <v>7.0000000000000005E-8</v>
      </c>
      <c r="I72" s="23" t="str">
        <f t="shared" si="5"/>
        <v/>
      </c>
      <c r="J72" s="23" t="str">
        <f t="shared" si="6"/>
        <v/>
      </c>
      <c r="K72" s="23" t="str">
        <f t="shared" si="7"/>
        <v/>
      </c>
      <c r="L72" s="154" t="str">
        <f t="shared" si="8"/>
        <v/>
      </c>
      <c r="M72" s="154" t="str">
        <f t="shared" si="9"/>
        <v/>
      </c>
    </row>
    <row r="73" spans="1:13">
      <c r="A73" s="54"/>
      <c r="B73" s="146"/>
      <c r="C73" s="146"/>
      <c r="D73" s="146"/>
      <c r="E73" s="150"/>
      <c r="F73" s="137"/>
      <c r="G73" s="91"/>
      <c r="H73" s="23">
        <v>7.1E-8</v>
      </c>
      <c r="I73" s="23" t="str">
        <f t="shared" si="5"/>
        <v/>
      </c>
      <c r="J73" s="23" t="str">
        <f t="shared" si="6"/>
        <v/>
      </c>
      <c r="K73" s="23" t="str">
        <f t="shared" si="7"/>
        <v/>
      </c>
      <c r="L73" s="154" t="str">
        <f t="shared" si="8"/>
        <v/>
      </c>
      <c r="M73" s="154" t="str">
        <f t="shared" si="9"/>
        <v/>
      </c>
    </row>
    <row r="74" spans="1:13">
      <c r="A74" s="54"/>
      <c r="B74" s="146"/>
      <c r="C74" s="146"/>
      <c r="D74" s="146"/>
      <c r="E74" s="150"/>
      <c r="F74" s="137"/>
      <c r="G74" s="91"/>
      <c r="H74" s="23">
        <v>7.1999999999999996E-8</v>
      </c>
      <c r="I74" s="23" t="str">
        <f t="shared" si="5"/>
        <v/>
      </c>
      <c r="J74" s="23" t="str">
        <f t="shared" si="6"/>
        <v/>
      </c>
      <c r="K74" s="23" t="str">
        <f t="shared" si="7"/>
        <v/>
      </c>
      <c r="L74" s="154" t="str">
        <f t="shared" si="8"/>
        <v/>
      </c>
      <c r="M74" s="154" t="str">
        <f t="shared" si="9"/>
        <v/>
      </c>
    </row>
    <row r="75" spans="1:13">
      <c r="A75" s="54"/>
      <c r="B75" s="146"/>
      <c r="C75" s="146"/>
      <c r="D75" s="146"/>
      <c r="E75" s="150"/>
      <c r="F75" s="137"/>
      <c r="G75" s="91"/>
      <c r="H75" s="23">
        <v>7.3000000000000005E-8</v>
      </c>
      <c r="I75" s="23" t="str">
        <f t="shared" si="5"/>
        <v/>
      </c>
      <c r="J75" s="23" t="str">
        <f t="shared" si="6"/>
        <v/>
      </c>
      <c r="K75" s="23" t="str">
        <f t="shared" si="7"/>
        <v/>
      </c>
      <c r="L75" s="154" t="str">
        <f t="shared" si="8"/>
        <v/>
      </c>
      <c r="M75" s="154" t="str">
        <f t="shared" si="9"/>
        <v/>
      </c>
    </row>
    <row r="76" spans="1:13">
      <c r="A76" s="54"/>
      <c r="B76" s="146"/>
      <c r="C76" s="146"/>
      <c r="D76" s="146"/>
      <c r="E76" s="150"/>
      <c r="F76" s="137"/>
      <c r="G76" s="91"/>
      <c r="H76" s="23">
        <v>7.4000000000000001E-8</v>
      </c>
      <c r="I76" s="23" t="str">
        <f t="shared" si="5"/>
        <v/>
      </c>
      <c r="J76" s="23" t="str">
        <f t="shared" si="6"/>
        <v/>
      </c>
      <c r="K76" s="23" t="str">
        <f t="shared" si="7"/>
        <v/>
      </c>
      <c r="L76" s="154" t="str">
        <f t="shared" si="8"/>
        <v/>
      </c>
      <c r="M76" s="154" t="str">
        <f t="shared" si="9"/>
        <v/>
      </c>
    </row>
    <row r="77" spans="1:13">
      <c r="A77" s="54"/>
      <c r="B77" s="146"/>
      <c r="C77" s="146"/>
      <c r="D77" s="146"/>
      <c r="E77" s="150"/>
      <c r="F77" s="137"/>
      <c r="G77" s="91"/>
      <c r="H77" s="23">
        <v>7.4999999999999997E-8</v>
      </c>
      <c r="I77" s="23" t="str">
        <f t="shared" si="5"/>
        <v/>
      </c>
      <c r="J77" s="23" t="str">
        <f t="shared" si="6"/>
        <v/>
      </c>
      <c r="K77" s="23" t="str">
        <f t="shared" si="7"/>
        <v/>
      </c>
      <c r="L77" s="154" t="str">
        <f t="shared" si="8"/>
        <v/>
      </c>
      <c r="M77" s="154" t="str">
        <f t="shared" si="9"/>
        <v/>
      </c>
    </row>
    <row r="78" spans="1:13">
      <c r="A78" s="54"/>
      <c r="B78" s="146"/>
      <c r="C78" s="146"/>
      <c r="D78" s="146"/>
      <c r="E78" s="150"/>
      <c r="F78" s="137"/>
      <c r="G78" s="91"/>
      <c r="H78" s="23">
        <v>7.6000000000000006E-8</v>
      </c>
      <c r="I78" s="23" t="str">
        <f t="shared" si="5"/>
        <v/>
      </c>
      <c r="J78" s="23" t="str">
        <f t="shared" si="6"/>
        <v/>
      </c>
      <c r="K78" s="23" t="str">
        <f t="shared" si="7"/>
        <v/>
      </c>
      <c r="L78" s="154" t="str">
        <f t="shared" si="8"/>
        <v/>
      </c>
      <c r="M78" s="154" t="str">
        <f t="shared" si="9"/>
        <v/>
      </c>
    </row>
    <row r="79" spans="1:13">
      <c r="A79" s="54"/>
      <c r="B79" s="146"/>
      <c r="C79" s="146"/>
      <c r="D79" s="146"/>
      <c r="E79" s="150"/>
      <c r="F79" s="137"/>
      <c r="G79" s="91"/>
      <c r="H79" s="23">
        <v>7.7000000000000001E-8</v>
      </c>
      <c r="I79" s="23" t="str">
        <f t="shared" si="5"/>
        <v/>
      </c>
      <c r="J79" s="23" t="str">
        <f t="shared" si="6"/>
        <v/>
      </c>
      <c r="K79" s="23" t="str">
        <f t="shared" si="7"/>
        <v/>
      </c>
      <c r="L79" s="154" t="str">
        <f t="shared" si="8"/>
        <v/>
      </c>
      <c r="M79" s="154" t="str">
        <f t="shared" si="9"/>
        <v/>
      </c>
    </row>
    <row r="80" spans="1:13">
      <c r="A80" s="54"/>
      <c r="B80" s="146"/>
      <c r="C80" s="146"/>
      <c r="D80" s="146"/>
      <c r="E80" s="150"/>
      <c r="F80" s="137"/>
      <c r="G80" s="91"/>
      <c r="H80" s="23">
        <v>7.7999999999999997E-8</v>
      </c>
      <c r="I80" s="23" t="str">
        <f t="shared" si="5"/>
        <v/>
      </c>
      <c r="J80" s="23" t="str">
        <f t="shared" si="6"/>
        <v/>
      </c>
      <c r="K80" s="23" t="str">
        <f t="shared" si="7"/>
        <v/>
      </c>
      <c r="L80" s="154" t="str">
        <f t="shared" si="8"/>
        <v/>
      </c>
      <c r="M80" s="154" t="str">
        <f t="shared" si="9"/>
        <v/>
      </c>
    </row>
    <row r="81" spans="1:13">
      <c r="A81" s="54"/>
      <c r="B81" s="146"/>
      <c r="C81" s="146"/>
      <c r="D81" s="146"/>
      <c r="E81" s="150"/>
      <c r="F81" s="137"/>
      <c r="G81" s="91"/>
      <c r="H81" s="23">
        <v>7.9000000000000006E-8</v>
      </c>
      <c r="I81" s="23" t="str">
        <f t="shared" si="5"/>
        <v/>
      </c>
      <c r="J81" s="23" t="str">
        <f t="shared" si="6"/>
        <v/>
      </c>
      <c r="K81" s="23" t="str">
        <f t="shared" si="7"/>
        <v/>
      </c>
      <c r="L81" s="154" t="str">
        <f t="shared" si="8"/>
        <v/>
      </c>
      <c r="M81" s="154" t="str">
        <f t="shared" si="9"/>
        <v/>
      </c>
    </row>
    <row r="82" spans="1:13">
      <c r="A82" s="54"/>
      <c r="B82" s="146"/>
      <c r="C82" s="146"/>
      <c r="D82" s="146"/>
      <c r="E82" s="150"/>
      <c r="F82" s="137"/>
      <c r="G82" s="91"/>
      <c r="H82" s="23">
        <v>8.0000000000000002E-8</v>
      </c>
      <c r="I82" s="23" t="str">
        <f t="shared" si="5"/>
        <v/>
      </c>
      <c r="J82" s="23" t="str">
        <f t="shared" si="6"/>
        <v/>
      </c>
      <c r="K82" s="23" t="str">
        <f t="shared" si="7"/>
        <v/>
      </c>
      <c r="L82" s="154" t="str">
        <f t="shared" si="8"/>
        <v/>
      </c>
      <c r="M82" s="154" t="str">
        <f t="shared" si="9"/>
        <v/>
      </c>
    </row>
    <row r="83" spans="1:13">
      <c r="A83" s="54"/>
      <c r="B83" s="146"/>
      <c r="C83" s="146"/>
      <c r="D83" s="146"/>
      <c r="E83" s="150"/>
      <c r="F83" s="137"/>
      <c r="G83" s="91"/>
      <c r="H83" s="23">
        <v>8.0999999999999997E-8</v>
      </c>
      <c r="I83" s="23" t="str">
        <f t="shared" si="5"/>
        <v/>
      </c>
      <c r="J83" s="23" t="str">
        <f t="shared" si="6"/>
        <v/>
      </c>
      <c r="K83" s="23" t="str">
        <f t="shared" si="7"/>
        <v/>
      </c>
      <c r="L83" s="154" t="str">
        <f t="shared" si="8"/>
        <v/>
      </c>
      <c r="M83" s="154" t="str">
        <f t="shared" si="9"/>
        <v/>
      </c>
    </row>
    <row r="84" spans="1:13">
      <c r="A84" s="54"/>
      <c r="B84" s="146"/>
      <c r="C84" s="146"/>
      <c r="D84" s="146"/>
      <c r="E84" s="150"/>
      <c r="F84" s="137"/>
      <c r="G84" s="91"/>
      <c r="H84" s="23">
        <v>8.2000000000000006E-8</v>
      </c>
      <c r="I84" s="23" t="str">
        <f t="shared" si="5"/>
        <v/>
      </c>
      <c r="J84" s="23" t="str">
        <f t="shared" si="6"/>
        <v/>
      </c>
      <c r="K84" s="23" t="str">
        <f t="shared" si="7"/>
        <v/>
      </c>
      <c r="L84" s="154" t="str">
        <f t="shared" si="8"/>
        <v/>
      </c>
      <c r="M84" s="154" t="str">
        <f t="shared" si="9"/>
        <v/>
      </c>
    </row>
    <row r="85" spans="1:13">
      <c r="A85" s="54"/>
      <c r="B85" s="146"/>
      <c r="C85" s="146"/>
      <c r="D85" s="146"/>
      <c r="E85" s="150"/>
      <c r="F85" s="137"/>
      <c r="G85" s="91"/>
      <c r="H85" s="23">
        <v>8.3000000000000002E-8</v>
      </c>
      <c r="I85" s="23" t="str">
        <f t="shared" si="5"/>
        <v/>
      </c>
      <c r="J85" s="23" t="str">
        <f t="shared" si="6"/>
        <v/>
      </c>
      <c r="K85" s="23" t="str">
        <f t="shared" si="7"/>
        <v/>
      </c>
      <c r="L85" s="154" t="str">
        <f t="shared" si="8"/>
        <v/>
      </c>
      <c r="M85" s="154" t="str">
        <f t="shared" si="9"/>
        <v/>
      </c>
    </row>
    <row r="86" spans="1:13">
      <c r="A86" s="54"/>
      <c r="B86" s="146"/>
      <c r="C86" s="146"/>
      <c r="D86" s="146"/>
      <c r="E86" s="150"/>
      <c r="F86" s="137"/>
      <c r="G86" s="91"/>
      <c r="H86" s="23">
        <v>8.3999999999999998E-8</v>
      </c>
      <c r="I86" s="23" t="str">
        <f t="shared" si="5"/>
        <v/>
      </c>
      <c r="J86" s="23" t="str">
        <f t="shared" si="6"/>
        <v/>
      </c>
      <c r="K86" s="23" t="str">
        <f t="shared" si="7"/>
        <v/>
      </c>
      <c r="L86" s="154" t="str">
        <f t="shared" si="8"/>
        <v/>
      </c>
      <c r="M86" s="154" t="str">
        <f t="shared" si="9"/>
        <v/>
      </c>
    </row>
    <row r="87" spans="1:13">
      <c r="A87" s="54"/>
      <c r="B87" s="146"/>
      <c r="C87" s="146"/>
      <c r="D87" s="146"/>
      <c r="E87" s="150"/>
      <c r="F87" s="137"/>
      <c r="G87" s="91"/>
      <c r="H87" s="23">
        <v>8.4999999999999994E-8</v>
      </c>
      <c r="I87" s="23" t="str">
        <f t="shared" si="5"/>
        <v/>
      </c>
      <c r="J87" s="23" t="str">
        <f t="shared" si="6"/>
        <v/>
      </c>
      <c r="K87" s="23" t="str">
        <f t="shared" si="7"/>
        <v/>
      </c>
      <c r="L87" s="154" t="str">
        <f t="shared" si="8"/>
        <v/>
      </c>
      <c r="M87" s="154" t="str">
        <f t="shared" si="9"/>
        <v/>
      </c>
    </row>
    <row r="88" spans="1:13">
      <c r="A88" s="54"/>
      <c r="B88" s="146"/>
      <c r="C88" s="146"/>
      <c r="D88" s="146"/>
      <c r="E88" s="150"/>
      <c r="F88" s="137"/>
      <c r="G88" s="91"/>
      <c r="H88" s="23">
        <v>8.6000000000000002E-8</v>
      </c>
      <c r="I88" s="23" t="str">
        <f t="shared" si="5"/>
        <v/>
      </c>
      <c r="J88" s="23" t="str">
        <f t="shared" si="6"/>
        <v/>
      </c>
      <c r="K88" s="23" t="str">
        <f t="shared" si="7"/>
        <v/>
      </c>
      <c r="L88" s="154" t="str">
        <f t="shared" si="8"/>
        <v/>
      </c>
      <c r="M88" s="154" t="str">
        <f t="shared" si="9"/>
        <v/>
      </c>
    </row>
    <row r="89" spans="1:13">
      <c r="A89" s="54"/>
      <c r="B89" s="146"/>
      <c r="C89" s="146"/>
      <c r="D89" s="146"/>
      <c r="E89" s="150"/>
      <c r="F89" s="137"/>
      <c r="G89" s="91"/>
      <c r="H89" s="23">
        <v>8.6999999999999998E-8</v>
      </c>
      <c r="I89" s="23" t="str">
        <f t="shared" si="5"/>
        <v/>
      </c>
      <c r="J89" s="23" t="str">
        <f t="shared" si="6"/>
        <v/>
      </c>
      <c r="K89" s="23" t="str">
        <f t="shared" si="7"/>
        <v/>
      </c>
      <c r="L89" s="154" t="str">
        <f t="shared" si="8"/>
        <v/>
      </c>
      <c r="M89" s="154" t="str">
        <f t="shared" si="9"/>
        <v/>
      </c>
    </row>
    <row r="90" spans="1:13">
      <c r="A90" s="54"/>
      <c r="B90" s="146"/>
      <c r="C90" s="146"/>
      <c r="D90" s="146"/>
      <c r="E90" s="150"/>
      <c r="F90" s="137"/>
      <c r="G90" s="91"/>
      <c r="H90" s="23">
        <v>8.7999999999999994E-8</v>
      </c>
      <c r="I90" s="23" t="str">
        <f t="shared" si="5"/>
        <v/>
      </c>
      <c r="J90" s="23" t="str">
        <f t="shared" si="6"/>
        <v/>
      </c>
      <c r="K90" s="23" t="str">
        <f t="shared" si="7"/>
        <v/>
      </c>
      <c r="L90" s="154" t="str">
        <f t="shared" si="8"/>
        <v/>
      </c>
      <c r="M90" s="154" t="str">
        <f t="shared" si="9"/>
        <v/>
      </c>
    </row>
    <row r="91" spans="1:13">
      <c r="A91" s="54"/>
      <c r="B91" s="146"/>
      <c r="C91" s="146"/>
      <c r="D91" s="146"/>
      <c r="E91" s="150"/>
      <c r="F91" s="137"/>
      <c r="G91" s="91"/>
      <c r="H91" s="23">
        <v>8.9000000000000003E-8</v>
      </c>
      <c r="I91" s="23" t="str">
        <f t="shared" si="5"/>
        <v/>
      </c>
      <c r="J91" s="23" t="str">
        <f t="shared" si="6"/>
        <v/>
      </c>
      <c r="K91" s="23" t="str">
        <f t="shared" si="7"/>
        <v/>
      </c>
      <c r="L91" s="154" t="str">
        <f t="shared" si="8"/>
        <v/>
      </c>
      <c r="M91" s="154" t="str">
        <f t="shared" si="9"/>
        <v/>
      </c>
    </row>
    <row r="92" spans="1:13">
      <c r="A92" s="54"/>
      <c r="B92" s="146"/>
      <c r="C92" s="146"/>
      <c r="D92" s="146"/>
      <c r="E92" s="150"/>
      <c r="F92" s="137"/>
      <c r="G92" s="91"/>
      <c r="H92" s="23">
        <v>8.9999999999999999E-8</v>
      </c>
      <c r="I92" s="23" t="str">
        <f t="shared" si="5"/>
        <v/>
      </c>
      <c r="J92" s="23" t="str">
        <f t="shared" si="6"/>
        <v/>
      </c>
      <c r="K92" s="23" t="str">
        <f t="shared" si="7"/>
        <v/>
      </c>
      <c r="L92" s="154" t="str">
        <f t="shared" si="8"/>
        <v/>
      </c>
      <c r="M92" s="154" t="str">
        <f t="shared" si="9"/>
        <v/>
      </c>
    </row>
    <row r="93" spans="1:13">
      <c r="A93" s="54"/>
      <c r="B93" s="146"/>
      <c r="C93" s="146"/>
      <c r="D93" s="146"/>
      <c r="E93" s="150"/>
      <c r="F93" s="137"/>
      <c r="G93" s="91"/>
      <c r="H93" s="23">
        <v>9.0999999999999994E-8</v>
      </c>
      <c r="I93" s="23" t="str">
        <f t="shared" si="5"/>
        <v/>
      </c>
      <c r="J93" s="23" t="str">
        <f t="shared" si="6"/>
        <v/>
      </c>
      <c r="K93" s="23" t="str">
        <f t="shared" si="7"/>
        <v/>
      </c>
      <c r="L93" s="154" t="str">
        <f t="shared" si="8"/>
        <v/>
      </c>
      <c r="M93" s="154" t="str">
        <f t="shared" si="9"/>
        <v/>
      </c>
    </row>
    <row r="94" spans="1:13">
      <c r="A94" s="54"/>
      <c r="B94" s="146"/>
      <c r="C94" s="146"/>
      <c r="D94" s="146"/>
      <c r="E94" s="150"/>
      <c r="F94" s="137"/>
      <c r="G94" s="91"/>
      <c r="H94" s="23">
        <v>9.2000000000000003E-8</v>
      </c>
      <c r="I94" s="23" t="str">
        <f t="shared" si="5"/>
        <v/>
      </c>
      <c r="J94" s="23" t="str">
        <f t="shared" si="6"/>
        <v/>
      </c>
      <c r="K94" s="23" t="str">
        <f t="shared" si="7"/>
        <v/>
      </c>
      <c r="L94" s="154" t="str">
        <f t="shared" si="8"/>
        <v/>
      </c>
      <c r="M94" s="154" t="str">
        <f t="shared" si="9"/>
        <v/>
      </c>
    </row>
    <row r="95" spans="1:13">
      <c r="A95" s="54"/>
      <c r="B95" s="146"/>
      <c r="C95" s="146"/>
      <c r="D95" s="146"/>
      <c r="E95" s="150"/>
      <c r="F95" s="137"/>
      <c r="G95" s="91"/>
      <c r="H95" s="23">
        <v>9.2999999999999999E-8</v>
      </c>
      <c r="I95" s="23" t="str">
        <f t="shared" si="5"/>
        <v/>
      </c>
      <c r="J95" s="23" t="str">
        <f t="shared" si="6"/>
        <v/>
      </c>
      <c r="K95" s="23" t="str">
        <f t="shared" si="7"/>
        <v/>
      </c>
      <c r="L95" s="154" t="str">
        <f t="shared" si="8"/>
        <v/>
      </c>
      <c r="M95" s="154" t="str">
        <f t="shared" si="9"/>
        <v/>
      </c>
    </row>
    <row r="96" spans="1:13">
      <c r="A96" s="54"/>
      <c r="B96" s="146"/>
      <c r="C96" s="146"/>
      <c r="D96" s="146"/>
      <c r="E96" s="150"/>
      <c r="F96" s="137"/>
      <c r="G96" s="91"/>
      <c r="H96" s="23">
        <v>9.3999999999999995E-8</v>
      </c>
      <c r="I96" s="23" t="str">
        <f t="shared" si="5"/>
        <v/>
      </c>
      <c r="J96" s="23" t="str">
        <f t="shared" si="6"/>
        <v/>
      </c>
      <c r="K96" s="23" t="str">
        <f t="shared" si="7"/>
        <v/>
      </c>
      <c r="L96" s="154" t="str">
        <f t="shared" si="8"/>
        <v/>
      </c>
      <c r="M96" s="154" t="str">
        <f t="shared" si="9"/>
        <v/>
      </c>
    </row>
    <row r="97" spans="1:13">
      <c r="A97" s="54"/>
      <c r="B97" s="146"/>
      <c r="C97" s="146"/>
      <c r="D97" s="146"/>
      <c r="E97" s="150"/>
      <c r="F97" s="137"/>
      <c r="G97" s="91"/>
      <c r="H97" s="23">
        <v>9.5000000000000004E-8</v>
      </c>
      <c r="I97" s="23" t="str">
        <f t="shared" si="5"/>
        <v/>
      </c>
      <c r="J97" s="23" t="str">
        <f t="shared" si="6"/>
        <v/>
      </c>
      <c r="K97" s="23" t="str">
        <f t="shared" si="7"/>
        <v/>
      </c>
      <c r="L97" s="154" t="str">
        <f t="shared" si="8"/>
        <v/>
      </c>
      <c r="M97" s="154" t="str">
        <f t="shared" si="9"/>
        <v/>
      </c>
    </row>
    <row r="98" spans="1:13">
      <c r="A98" s="54"/>
      <c r="B98" s="146"/>
      <c r="C98" s="146"/>
      <c r="D98" s="146"/>
      <c r="E98" s="150"/>
      <c r="F98" s="137"/>
      <c r="G98" s="91"/>
      <c r="H98" s="23">
        <v>9.5999999999999999E-8</v>
      </c>
      <c r="I98" s="23" t="str">
        <f t="shared" si="5"/>
        <v/>
      </c>
      <c r="J98" s="23" t="str">
        <f t="shared" si="6"/>
        <v/>
      </c>
      <c r="K98" s="23" t="str">
        <f t="shared" si="7"/>
        <v/>
      </c>
      <c r="L98" s="154" t="str">
        <f t="shared" si="8"/>
        <v/>
      </c>
      <c r="M98" s="154" t="str">
        <f t="shared" si="9"/>
        <v/>
      </c>
    </row>
    <row r="99" spans="1:13">
      <c r="A99" s="54"/>
      <c r="B99" s="146"/>
      <c r="C99" s="146"/>
      <c r="D99" s="146"/>
      <c r="E99" s="150"/>
      <c r="F99" s="137"/>
      <c r="G99" s="91"/>
      <c r="H99" s="23">
        <v>9.6999999999999995E-8</v>
      </c>
      <c r="I99" s="23" t="str">
        <f t="shared" si="5"/>
        <v/>
      </c>
      <c r="J99" s="23" t="str">
        <f t="shared" si="6"/>
        <v/>
      </c>
      <c r="K99" s="23" t="str">
        <f t="shared" si="7"/>
        <v/>
      </c>
      <c r="L99" s="154" t="str">
        <f t="shared" si="8"/>
        <v/>
      </c>
      <c r="M99" s="154" t="str">
        <f t="shared" si="9"/>
        <v/>
      </c>
    </row>
    <row r="100" spans="1:13">
      <c r="A100" s="54"/>
      <c r="B100" s="146"/>
      <c r="C100" s="146"/>
      <c r="D100" s="146"/>
      <c r="E100" s="150"/>
      <c r="F100" s="137"/>
      <c r="G100" s="91"/>
      <c r="H100" s="23">
        <v>9.8000000000000004E-8</v>
      </c>
      <c r="I100" s="23" t="str">
        <f t="shared" si="5"/>
        <v/>
      </c>
      <c r="J100" s="23" t="str">
        <f t="shared" si="6"/>
        <v/>
      </c>
      <c r="K100" s="23" t="str">
        <f t="shared" si="7"/>
        <v/>
      </c>
      <c r="L100" s="154" t="str">
        <f t="shared" si="8"/>
        <v/>
      </c>
      <c r="M100" s="154" t="str">
        <f t="shared" si="9"/>
        <v/>
      </c>
    </row>
    <row r="101" spans="1:13">
      <c r="A101" s="54"/>
      <c r="B101" s="146"/>
      <c r="C101" s="146"/>
      <c r="D101" s="146"/>
      <c r="E101" s="150"/>
      <c r="F101" s="137"/>
      <c r="G101" s="91"/>
      <c r="H101" s="23">
        <v>9.9E-8</v>
      </c>
      <c r="I101" s="23" t="str">
        <f t="shared" si="5"/>
        <v/>
      </c>
      <c r="J101" s="23" t="str">
        <f t="shared" si="6"/>
        <v/>
      </c>
      <c r="K101" s="23" t="str">
        <f t="shared" si="7"/>
        <v/>
      </c>
      <c r="L101" s="154" t="str">
        <f t="shared" si="8"/>
        <v/>
      </c>
      <c r="M101" s="154" t="str">
        <f t="shared" si="9"/>
        <v/>
      </c>
    </row>
    <row r="102" spans="1:13">
      <c r="A102" s="54"/>
      <c r="B102" s="146"/>
      <c r="C102" s="146"/>
      <c r="D102" s="146"/>
      <c r="E102" s="150"/>
      <c r="F102" s="137"/>
      <c r="G102" s="91"/>
      <c r="H102" s="23">
        <v>9.9999999999999995E-8</v>
      </c>
      <c r="I102" s="23" t="str">
        <f t="shared" si="5"/>
        <v/>
      </c>
      <c r="J102" s="23" t="str">
        <f t="shared" si="6"/>
        <v/>
      </c>
      <c r="K102" s="23" t="str">
        <f t="shared" si="7"/>
        <v/>
      </c>
      <c r="L102" s="154" t="str">
        <f t="shared" si="8"/>
        <v/>
      </c>
      <c r="M102" s="154" t="str">
        <f t="shared" si="9"/>
        <v/>
      </c>
    </row>
    <row r="103" spans="1:13">
      <c r="A103" s="54"/>
      <c r="B103" s="146"/>
      <c r="C103" s="146"/>
      <c r="D103" s="146"/>
      <c r="E103" s="150"/>
      <c r="F103" s="137"/>
      <c r="G103" s="91"/>
      <c r="H103" s="23">
        <v>1.01E-7</v>
      </c>
      <c r="I103" s="23" t="str">
        <f t="shared" si="5"/>
        <v/>
      </c>
      <c r="J103" s="23" t="str">
        <f t="shared" si="6"/>
        <v/>
      </c>
      <c r="K103" s="23" t="str">
        <f t="shared" si="7"/>
        <v/>
      </c>
      <c r="L103" s="154" t="str">
        <f t="shared" si="8"/>
        <v/>
      </c>
      <c r="M103" s="154" t="str">
        <f t="shared" si="9"/>
        <v/>
      </c>
    </row>
    <row r="104" spans="1:13">
      <c r="A104" s="54"/>
      <c r="B104" s="146"/>
      <c r="C104" s="146"/>
      <c r="D104" s="146"/>
      <c r="E104" s="150"/>
      <c r="F104" s="137"/>
      <c r="G104" s="91"/>
      <c r="H104" s="23">
        <v>1.02E-7</v>
      </c>
      <c r="I104" s="23" t="str">
        <f t="shared" si="5"/>
        <v/>
      </c>
      <c r="J104" s="23" t="str">
        <f t="shared" si="6"/>
        <v/>
      </c>
      <c r="K104" s="23" t="str">
        <f t="shared" si="7"/>
        <v/>
      </c>
      <c r="L104" s="154" t="str">
        <f t="shared" si="8"/>
        <v/>
      </c>
      <c r="M104" s="154" t="str">
        <f t="shared" si="9"/>
        <v/>
      </c>
    </row>
    <row r="105" spans="1:13">
      <c r="A105" s="54"/>
      <c r="B105" s="146"/>
      <c r="C105" s="146"/>
      <c r="D105" s="146"/>
      <c r="E105" s="150"/>
      <c r="F105" s="137"/>
      <c r="G105" s="91"/>
      <c r="H105" s="23">
        <v>1.03E-7</v>
      </c>
      <c r="I105" s="23" t="str">
        <f t="shared" si="5"/>
        <v/>
      </c>
      <c r="J105" s="23" t="str">
        <f t="shared" si="6"/>
        <v/>
      </c>
      <c r="K105" s="23" t="str">
        <f t="shared" si="7"/>
        <v/>
      </c>
      <c r="L105" s="154" t="str">
        <f t="shared" si="8"/>
        <v/>
      </c>
      <c r="M105" s="154" t="str">
        <f t="shared" si="9"/>
        <v/>
      </c>
    </row>
    <row r="106" spans="1:13">
      <c r="A106" s="54"/>
      <c r="B106" s="146"/>
      <c r="C106" s="146"/>
      <c r="D106" s="146"/>
      <c r="E106" s="150"/>
      <c r="F106" s="137"/>
      <c r="G106" s="91"/>
      <c r="H106" s="23">
        <v>1.04E-7</v>
      </c>
      <c r="I106" s="23" t="str">
        <f t="shared" si="5"/>
        <v/>
      </c>
      <c r="J106" s="23" t="str">
        <f t="shared" si="6"/>
        <v/>
      </c>
      <c r="K106" s="23" t="str">
        <f t="shared" si="7"/>
        <v/>
      </c>
      <c r="L106" s="154" t="str">
        <f t="shared" si="8"/>
        <v/>
      </c>
      <c r="M106" s="154" t="str">
        <f t="shared" si="9"/>
        <v/>
      </c>
    </row>
    <row r="107" spans="1:13">
      <c r="A107" s="54"/>
      <c r="B107" s="146"/>
      <c r="C107" s="146"/>
      <c r="D107" s="146"/>
      <c r="E107" s="150"/>
      <c r="F107" s="137"/>
      <c r="G107" s="91"/>
      <c r="H107" s="23">
        <v>1.05E-7</v>
      </c>
      <c r="I107" s="23" t="str">
        <f t="shared" si="5"/>
        <v/>
      </c>
      <c r="J107" s="23" t="str">
        <f t="shared" si="6"/>
        <v/>
      </c>
      <c r="K107" s="23" t="str">
        <f t="shared" si="7"/>
        <v/>
      </c>
      <c r="L107" s="154" t="str">
        <f t="shared" si="8"/>
        <v/>
      </c>
      <c r="M107" s="154" t="str">
        <f t="shared" si="9"/>
        <v/>
      </c>
    </row>
    <row r="108" spans="1:13">
      <c r="A108" s="54"/>
      <c r="B108" s="146"/>
      <c r="C108" s="146"/>
      <c r="D108" s="146"/>
      <c r="E108" s="150"/>
      <c r="F108" s="137"/>
      <c r="G108" s="91"/>
      <c r="H108" s="23">
        <v>1.06E-7</v>
      </c>
      <c r="I108" s="23" t="str">
        <f t="shared" si="5"/>
        <v/>
      </c>
      <c r="J108" s="23" t="str">
        <f t="shared" si="6"/>
        <v/>
      </c>
      <c r="K108" s="23" t="str">
        <f t="shared" si="7"/>
        <v/>
      </c>
      <c r="L108" s="154" t="str">
        <f t="shared" si="8"/>
        <v/>
      </c>
      <c r="M108" s="154" t="str">
        <f t="shared" si="9"/>
        <v/>
      </c>
    </row>
    <row r="109" spans="1:13">
      <c r="A109" s="54"/>
      <c r="B109" s="146"/>
      <c r="C109" s="146"/>
      <c r="D109" s="146"/>
      <c r="E109" s="150"/>
      <c r="F109" s="137"/>
      <c r="G109" s="91"/>
      <c r="H109" s="23">
        <v>1.0700000000000001E-7</v>
      </c>
      <c r="I109" s="23" t="str">
        <f t="shared" si="5"/>
        <v/>
      </c>
      <c r="J109" s="23" t="str">
        <f t="shared" si="6"/>
        <v/>
      </c>
      <c r="K109" s="23" t="str">
        <f t="shared" si="7"/>
        <v/>
      </c>
      <c r="L109" s="154" t="str">
        <f t="shared" si="8"/>
        <v/>
      </c>
      <c r="M109" s="154" t="str">
        <f t="shared" si="9"/>
        <v/>
      </c>
    </row>
    <row r="110" spans="1:13">
      <c r="A110" s="54"/>
      <c r="B110" s="146"/>
      <c r="C110" s="146"/>
      <c r="D110" s="146"/>
      <c r="E110" s="150"/>
      <c r="F110" s="137"/>
      <c r="G110" s="91"/>
      <c r="H110" s="23">
        <v>1.08E-7</v>
      </c>
      <c r="I110" s="23" t="str">
        <f t="shared" si="5"/>
        <v/>
      </c>
      <c r="J110" s="23" t="str">
        <f t="shared" si="6"/>
        <v/>
      </c>
      <c r="K110" s="23" t="str">
        <f t="shared" si="7"/>
        <v/>
      </c>
      <c r="L110" s="154" t="str">
        <f t="shared" si="8"/>
        <v/>
      </c>
      <c r="M110" s="154" t="str">
        <f t="shared" si="9"/>
        <v/>
      </c>
    </row>
    <row r="111" spans="1:13">
      <c r="A111" s="54"/>
      <c r="B111" s="146"/>
      <c r="C111" s="146"/>
      <c r="D111" s="146"/>
      <c r="E111" s="150"/>
      <c r="F111" s="137"/>
      <c r="G111" s="91"/>
      <c r="H111" s="23">
        <v>1.09E-7</v>
      </c>
      <c r="I111" s="23" t="str">
        <f t="shared" si="5"/>
        <v/>
      </c>
      <c r="J111" s="23" t="str">
        <f t="shared" si="6"/>
        <v/>
      </c>
      <c r="K111" s="23" t="str">
        <f t="shared" si="7"/>
        <v/>
      </c>
      <c r="L111" s="154" t="str">
        <f t="shared" si="8"/>
        <v/>
      </c>
      <c r="M111" s="154" t="str">
        <f t="shared" si="9"/>
        <v/>
      </c>
    </row>
    <row r="112" spans="1:13">
      <c r="A112" s="54"/>
      <c r="B112" s="146"/>
      <c r="C112" s="146"/>
      <c r="D112" s="146"/>
      <c r="E112" s="150"/>
      <c r="F112" s="137"/>
      <c r="G112" s="91"/>
      <c r="H112" s="23">
        <v>1.1000000000000001E-7</v>
      </c>
      <c r="I112" s="23" t="str">
        <f t="shared" si="5"/>
        <v/>
      </c>
      <c r="J112" s="23" t="str">
        <f t="shared" si="6"/>
        <v/>
      </c>
      <c r="K112" s="23" t="str">
        <f t="shared" si="7"/>
        <v/>
      </c>
      <c r="L112" s="154" t="str">
        <f t="shared" si="8"/>
        <v/>
      </c>
      <c r="M112" s="154" t="str">
        <f t="shared" si="9"/>
        <v/>
      </c>
    </row>
    <row r="113" spans="1:13">
      <c r="A113" s="54"/>
      <c r="B113" s="146"/>
      <c r="C113" s="146"/>
      <c r="D113" s="146"/>
      <c r="E113" s="150"/>
      <c r="F113" s="137"/>
      <c r="G113" s="91"/>
      <c r="H113" s="23">
        <v>1.11E-7</v>
      </c>
      <c r="I113" s="23" t="str">
        <f t="shared" si="5"/>
        <v/>
      </c>
      <c r="J113" s="23" t="str">
        <f t="shared" si="6"/>
        <v/>
      </c>
      <c r="K113" s="23" t="str">
        <f t="shared" si="7"/>
        <v/>
      </c>
      <c r="L113" s="154" t="str">
        <f t="shared" si="8"/>
        <v/>
      </c>
      <c r="M113" s="154" t="str">
        <f t="shared" si="9"/>
        <v/>
      </c>
    </row>
    <row r="114" spans="1:13">
      <c r="A114" s="54"/>
      <c r="B114" s="146"/>
      <c r="C114" s="146"/>
      <c r="D114" s="146"/>
      <c r="E114" s="150"/>
      <c r="F114" s="137"/>
      <c r="G114" s="91"/>
      <c r="H114" s="23">
        <v>1.12E-7</v>
      </c>
      <c r="I114" s="23" t="str">
        <f t="shared" si="5"/>
        <v/>
      </c>
      <c r="J114" s="23" t="str">
        <f t="shared" si="6"/>
        <v/>
      </c>
      <c r="K114" s="23" t="str">
        <f t="shared" si="7"/>
        <v/>
      </c>
      <c r="L114" s="154" t="str">
        <f t="shared" si="8"/>
        <v/>
      </c>
      <c r="M114" s="154" t="str">
        <f t="shared" si="9"/>
        <v/>
      </c>
    </row>
    <row r="115" spans="1:13">
      <c r="A115" s="54"/>
      <c r="B115" s="146"/>
      <c r="C115" s="146"/>
      <c r="D115" s="146"/>
      <c r="E115" s="150"/>
      <c r="F115" s="137"/>
      <c r="G115" s="91"/>
      <c r="H115" s="23">
        <v>1.1300000000000001E-7</v>
      </c>
      <c r="I115" s="23" t="str">
        <f t="shared" si="5"/>
        <v/>
      </c>
      <c r="J115" s="23" t="str">
        <f t="shared" si="6"/>
        <v/>
      </c>
      <c r="K115" s="23" t="str">
        <f t="shared" si="7"/>
        <v/>
      </c>
      <c r="L115" s="154" t="str">
        <f t="shared" si="8"/>
        <v/>
      </c>
      <c r="M115" s="154" t="str">
        <f t="shared" si="9"/>
        <v/>
      </c>
    </row>
    <row r="116" spans="1:13">
      <c r="A116" s="54"/>
      <c r="B116" s="146"/>
      <c r="C116" s="146"/>
      <c r="D116" s="146"/>
      <c r="E116" s="150"/>
      <c r="F116" s="137"/>
      <c r="G116" s="91"/>
      <c r="H116" s="23">
        <v>1.14E-7</v>
      </c>
      <c r="I116" s="23" t="str">
        <f t="shared" si="5"/>
        <v/>
      </c>
      <c r="J116" s="23" t="str">
        <f t="shared" si="6"/>
        <v/>
      </c>
      <c r="K116" s="23" t="str">
        <f t="shared" si="7"/>
        <v/>
      </c>
      <c r="L116" s="154" t="str">
        <f t="shared" si="8"/>
        <v/>
      </c>
      <c r="M116" s="154" t="str">
        <f t="shared" si="9"/>
        <v/>
      </c>
    </row>
    <row r="117" spans="1:13">
      <c r="A117" s="54"/>
      <c r="B117" s="146"/>
      <c r="C117" s="146"/>
      <c r="D117" s="146"/>
      <c r="E117" s="150"/>
      <c r="F117" s="137"/>
      <c r="G117" s="91"/>
      <c r="H117" s="23">
        <v>1.15E-7</v>
      </c>
      <c r="I117" s="23" t="str">
        <f t="shared" si="5"/>
        <v/>
      </c>
      <c r="J117" s="23" t="str">
        <f t="shared" si="6"/>
        <v/>
      </c>
      <c r="K117" s="23" t="str">
        <f t="shared" si="7"/>
        <v/>
      </c>
      <c r="L117" s="154" t="str">
        <f t="shared" si="8"/>
        <v/>
      </c>
      <c r="M117" s="154" t="str">
        <f t="shared" si="9"/>
        <v/>
      </c>
    </row>
    <row r="118" spans="1:13">
      <c r="A118" s="54"/>
      <c r="B118" s="146"/>
      <c r="C118" s="146"/>
      <c r="D118" s="146"/>
      <c r="E118" s="150"/>
      <c r="F118" s="137"/>
      <c r="G118" s="91"/>
      <c r="H118" s="23">
        <v>1.1600000000000001E-7</v>
      </c>
      <c r="I118" s="23" t="str">
        <f t="shared" si="5"/>
        <v/>
      </c>
      <c r="J118" s="23" t="str">
        <f t="shared" si="6"/>
        <v/>
      </c>
      <c r="K118" s="23" t="str">
        <f t="shared" si="7"/>
        <v/>
      </c>
      <c r="L118" s="154" t="str">
        <f t="shared" si="8"/>
        <v/>
      </c>
      <c r="M118" s="154" t="str">
        <f t="shared" si="9"/>
        <v/>
      </c>
    </row>
    <row r="119" spans="1:13">
      <c r="A119" s="54"/>
      <c r="B119" s="146"/>
      <c r="C119" s="146"/>
      <c r="D119" s="146"/>
      <c r="E119" s="150"/>
      <c r="F119" s="137"/>
      <c r="G119" s="91"/>
      <c r="H119" s="23">
        <v>1.17E-7</v>
      </c>
      <c r="I119" s="23" t="str">
        <f t="shared" si="5"/>
        <v/>
      </c>
      <c r="J119" s="23" t="str">
        <f t="shared" si="6"/>
        <v/>
      </c>
      <c r="K119" s="23" t="str">
        <f t="shared" si="7"/>
        <v/>
      </c>
      <c r="L119" s="154" t="str">
        <f t="shared" si="8"/>
        <v/>
      </c>
      <c r="M119" s="154" t="str">
        <f t="shared" si="9"/>
        <v/>
      </c>
    </row>
    <row r="120" spans="1:13">
      <c r="A120" s="54"/>
      <c r="B120" s="146"/>
      <c r="C120" s="146"/>
      <c r="D120" s="146"/>
      <c r="E120" s="150"/>
      <c r="F120" s="137"/>
      <c r="G120" s="91"/>
      <c r="H120" s="23">
        <v>1.18E-7</v>
      </c>
      <c r="I120" s="23" t="str">
        <f t="shared" si="5"/>
        <v/>
      </c>
      <c r="J120" s="23" t="str">
        <f t="shared" si="6"/>
        <v/>
      </c>
      <c r="K120" s="23" t="str">
        <f t="shared" si="7"/>
        <v/>
      </c>
      <c r="L120" s="154" t="str">
        <f t="shared" si="8"/>
        <v/>
      </c>
      <c r="M120" s="154" t="str">
        <f t="shared" si="9"/>
        <v/>
      </c>
    </row>
    <row r="121" spans="1:13">
      <c r="A121" s="54"/>
      <c r="B121" s="146"/>
      <c r="C121" s="146"/>
      <c r="D121" s="146"/>
      <c r="E121" s="150"/>
      <c r="F121" s="137"/>
      <c r="G121" s="91"/>
      <c r="H121" s="23">
        <v>1.1899999999999999E-7</v>
      </c>
      <c r="I121" s="23" t="str">
        <f t="shared" si="5"/>
        <v/>
      </c>
      <c r="J121" s="23" t="str">
        <f t="shared" si="6"/>
        <v/>
      </c>
      <c r="K121" s="23" t="str">
        <f t="shared" si="7"/>
        <v/>
      </c>
      <c r="L121" s="154" t="str">
        <f t="shared" si="8"/>
        <v/>
      </c>
      <c r="M121" s="154" t="str">
        <f t="shared" si="9"/>
        <v/>
      </c>
    </row>
    <row r="122" spans="1:13">
      <c r="A122" s="54"/>
      <c r="B122" s="146"/>
      <c r="C122" s="146"/>
      <c r="D122" s="146"/>
      <c r="E122" s="150"/>
      <c r="F122" s="137"/>
      <c r="G122" s="91"/>
      <c r="H122" s="23">
        <v>1.1999999999999999E-7</v>
      </c>
      <c r="I122" s="23" t="str">
        <f t="shared" si="5"/>
        <v/>
      </c>
      <c r="J122" s="23" t="str">
        <f t="shared" si="6"/>
        <v/>
      </c>
      <c r="K122" s="23" t="str">
        <f t="shared" si="7"/>
        <v/>
      </c>
      <c r="L122" s="154" t="str">
        <f t="shared" si="8"/>
        <v/>
      </c>
      <c r="M122" s="154" t="str">
        <f t="shared" si="9"/>
        <v/>
      </c>
    </row>
    <row r="123" spans="1:13">
      <c r="A123" s="54"/>
      <c r="B123" s="146"/>
      <c r="C123" s="146"/>
      <c r="D123" s="146"/>
      <c r="E123" s="150"/>
      <c r="F123" s="137"/>
      <c r="G123" s="91"/>
      <c r="H123" s="23">
        <v>1.2100000000000001E-7</v>
      </c>
      <c r="I123" s="23" t="str">
        <f t="shared" si="5"/>
        <v/>
      </c>
      <c r="J123" s="23" t="str">
        <f t="shared" si="6"/>
        <v/>
      </c>
      <c r="K123" s="23" t="str">
        <f t="shared" si="7"/>
        <v/>
      </c>
      <c r="L123" s="154" t="str">
        <f t="shared" si="8"/>
        <v/>
      </c>
      <c r="M123" s="154" t="str">
        <f t="shared" si="9"/>
        <v/>
      </c>
    </row>
    <row r="124" spans="1:13">
      <c r="A124" s="54"/>
      <c r="B124" s="146"/>
      <c r="C124" s="146"/>
      <c r="D124" s="146"/>
      <c r="E124" s="150"/>
      <c r="F124" s="137"/>
      <c r="G124" s="91"/>
      <c r="H124" s="23">
        <v>1.2200000000000001E-7</v>
      </c>
      <c r="I124" s="23" t="str">
        <f t="shared" si="5"/>
        <v/>
      </c>
      <c r="J124" s="23" t="str">
        <f t="shared" si="6"/>
        <v/>
      </c>
      <c r="K124" s="23" t="str">
        <f t="shared" si="7"/>
        <v/>
      </c>
      <c r="L124" s="154" t="str">
        <f t="shared" si="8"/>
        <v/>
      </c>
      <c r="M124" s="154" t="str">
        <f t="shared" si="9"/>
        <v/>
      </c>
    </row>
    <row r="125" spans="1:13">
      <c r="A125" s="54"/>
      <c r="B125" s="146"/>
      <c r="C125" s="146"/>
      <c r="D125" s="146"/>
      <c r="E125" s="150"/>
      <c r="F125" s="137"/>
      <c r="G125" s="91"/>
      <c r="H125" s="23">
        <v>1.23E-7</v>
      </c>
      <c r="I125" s="23" t="str">
        <f t="shared" si="5"/>
        <v/>
      </c>
      <c r="J125" s="23" t="str">
        <f t="shared" si="6"/>
        <v/>
      </c>
      <c r="K125" s="23" t="str">
        <f t="shared" si="7"/>
        <v/>
      </c>
      <c r="L125" s="154" t="str">
        <f t="shared" si="8"/>
        <v/>
      </c>
      <c r="M125" s="154" t="str">
        <f t="shared" si="9"/>
        <v/>
      </c>
    </row>
    <row r="126" spans="1:13">
      <c r="A126" s="54"/>
      <c r="B126" s="146"/>
      <c r="C126" s="146"/>
      <c r="D126" s="146"/>
      <c r="E126" s="150"/>
      <c r="F126" s="137"/>
      <c r="G126" s="91"/>
      <c r="H126" s="23">
        <v>1.24E-7</v>
      </c>
      <c r="I126" s="23" t="str">
        <f t="shared" si="5"/>
        <v/>
      </c>
      <c r="J126" s="23" t="str">
        <f t="shared" si="6"/>
        <v/>
      </c>
      <c r="K126" s="23" t="str">
        <f t="shared" si="7"/>
        <v/>
      </c>
      <c r="L126" s="154" t="str">
        <f t="shared" si="8"/>
        <v/>
      </c>
      <c r="M126" s="154" t="str">
        <f t="shared" si="9"/>
        <v/>
      </c>
    </row>
    <row r="127" spans="1:13">
      <c r="A127" s="54"/>
      <c r="B127" s="146"/>
      <c r="C127" s="146"/>
      <c r="D127" s="146"/>
      <c r="E127" s="150"/>
      <c r="F127" s="137"/>
      <c r="G127" s="91"/>
      <c r="H127" s="23">
        <v>1.2499999999999999E-7</v>
      </c>
      <c r="I127" s="23" t="str">
        <f t="shared" si="5"/>
        <v/>
      </c>
      <c r="J127" s="23" t="str">
        <f t="shared" si="6"/>
        <v/>
      </c>
      <c r="K127" s="23" t="str">
        <f t="shared" si="7"/>
        <v/>
      </c>
      <c r="L127" s="154" t="str">
        <f t="shared" si="8"/>
        <v/>
      </c>
      <c r="M127" s="154" t="str">
        <f t="shared" si="9"/>
        <v/>
      </c>
    </row>
    <row r="128" spans="1:13">
      <c r="A128" s="54"/>
      <c r="B128" s="146"/>
      <c r="C128" s="146"/>
      <c r="D128" s="146"/>
      <c r="E128" s="150"/>
      <c r="F128" s="137"/>
      <c r="G128" s="91"/>
      <c r="H128" s="23">
        <v>1.2599999999999999E-7</v>
      </c>
      <c r="I128" s="23" t="str">
        <f t="shared" si="5"/>
        <v/>
      </c>
      <c r="J128" s="23" t="str">
        <f t="shared" si="6"/>
        <v/>
      </c>
      <c r="K128" s="23" t="str">
        <f t="shared" si="7"/>
        <v/>
      </c>
      <c r="L128" s="154" t="str">
        <f t="shared" si="8"/>
        <v/>
      </c>
      <c r="M128" s="154" t="str">
        <f t="shared" si="9"/>
        <v/>
      </c>
    </row>
    <row r="129" spans="1:13">
      <c r="A129" s="54"/>
      <c r="B129" s="146"/>
      <c r="C129" s="146"/>
      <c r="D129" s="146"/>
      <c r="E129" s="150"/>
      <c r="F129" s="137"/>
      <c r="G129" s="91"/>
      <c r="H129" s="23">
        <v>1.2700000000000001E-7</v>
      </c>
      <c r="I129" s="23" t="str">
        <f t="shared" si="5"/>
        <v/>
      </c>
      <c r="J129" s="23" t="str">
        <f t="shared" si="6"/>
        <v/>
      </c>
      <c r="K129" s="23" t="str">
        <f t="shared" si="7"/>
        <v/>
      </c>
      <c r="L129" s="154" t="str">
        <f t="shared" si="8"/>
        <v/>
      </c>
      <c r="M129" s="154" t="str">
        <f t="shared" si="9"/>
        <v/>
      </c>
    </row>
    <row r="130" spans="1:13">
      <c r="A130" s="54"/>
      <c r="B130" s="146"/>
      <c r="C130" s="146"/>
      <c r="D130" s="146"/>
      <c r="E130" s="150"/>
      <c r="F130" s="137"/>
      <c r="G130" s="91"/>
      <c r="H130" s="23">
        <v>1.2800000000000001E-7</v>
      </c>
      <c r="I130" s="23" t="str">
        <f t="shared" si="5"/>
        <v/>
      </c>
      <c r="J130" s="23" t="str">
        <f t="shared" si="6"/>
        <v/>
      </c>
      <c r="K130" s="23" t="str">
        <f t="shared" si="7"/>
        <v/>
      </c>
      <c r="L130" s="154" t="str">
        <f t="shared" si="8"/>
        <v/>
      </c>
      <c r="M130" s="154" t="str">
        <f t="shared" si="9"/>
        <v/>
      </c>
    </row>
    <row r="131" spans="1:13">
      <c r="A131" s="54"/>
      <c r="B131" s="146"/>
      <c r="C131" s="146"/>
      <c r="D131" s="146"/>
      <c r="E131" s="150"/>
      <c r="F131" s="137"/>
      <c r="G131" s="91"/>
      <c r="H131" s="23">
        <v>1.29E-7</v>
      </c>
      <c r="I131" s="23" t="str">
        <f t="shared" si="5"/>
        <v/>
      </c>
      <c r="J131" s="23" t="str">
        <f t="shared" si="6"/>
        <v/>
      </c>
      <c r="K131" s="23" t="str">
        <f t="shared" si="7"/>
        <v/>
      </c>
      <c r="L131" s="154" t="str">
        <f t="shared" si="8"/>
        <v/>
      </c>
      <c r="M131" s="154" t="str">
        <f t="shared" si="9"/>
        <v/>
      </c>
    </row>
    <row r="132" spans="1:13">
      <c r="A132" s="54"/>
      <c r="B132" s="146"/>
      <c r="C132" s="146"/>
      <c r="D132" s="146"/>
      <c r="E132" s="150"/>
      <c r="F132" s="137"/>
      <c r="G132" s="91"/>
      <c r="H132" s="23">
        <v>1.3E-7</v>
      </c>
      <c r="I132" s="23" t="str">
        <f t="shared" ref="I132:I195" si="10">IF(C132="yco",1000+H132,IF((C132+$H132)&lt;1,"",C132+$H132))</f>
        <v/>
      </c>
      <c r="J132" s="23" t="str">
        <f t="shared" ref="J132:J195" si="11">IF(D132="co",1000+H132,IF(D132="yco",2000+H132,IF((D132+$H132)&lt;1,"",D132+$H132)))</f>
        <v/>
      </c>
      <c r="K132" s="23" t="str">
        <f t="shared" ref="K132:K195" si="12">IF((E132+$H132)&lt;1,"",E132+$H132)</f>
        <v/>
      </c>
      <c r="L132" s="154" t="str">
        <f t="shared" ref="L132:L195" si="13">IF((B132+$H132)&lt;1,"",B132+$H132)</f>
        <v/>
      </c>
      <c r="M132" s="154" t="str">
        <f t="shared" si="9"/>
        <v/>
      </c>
    </row>
    <row r="133" spans="1:13">
      <c r="A133" s="54"/>
      <c r="B133" s="146"/>
      <c r="C133" s="146"/>
      <c r="D133" s="146"/>
      <c r="E133" s="150"/>
      <c r="F133" s="137"/>
      <c r="G133" s="91"/>
      <c r="H133" s="23">
        <v>1.31E-7</v>
      </c>
      <c r="I133" s="23" t="str">
        <f t="shared" si="10"/>
        <v/>
      </c>
      <c r="J133" s="23" t="str">
        <f t="shared" si="11"/>
        <v/>
      </c>
      <c r="K133" s="23" t="str">
        <f t="shared" si="12"/>
        <v/>
      </c>
      <c r="L133" s="154" t="str">
        <f t="shared" si="13"/>
        <v/>
      </c>
      <c r="M133" s="154" t="str">
        <f t="shared" ref="M133:M196" si="14">IF((A133+$H133)&lt;1,"",A133+$H133)</f>
        <v/>
      </c>
    </row>
    <row r="134" spans="1:13">
      <c r="A134" s="54"/>
      <c r="B134" s="146"/>
      <c r="C134" s="146"/>
      <c r="D134" s="146"/>
      <c r="E134" s="150"/>
      <c r="F134" s="137"/>
      <c r="G134" s="91"/>
      <c r="H134" s="23">
        <v>1.3199999999999999E-7</v>
      </c>
      <c r="I134" s="23" t="str">
        <f t="shared" si="10"/>
        <v/>
      </c>
      <c r="J134" s="23" t="str">
        <f t="shared" si="11"/>
        <v/>
      </c>
      <c r="K134" s="23" t="str">
        <f t="shared" si="12"/>
        <v/>
      </c>
      <c r="L134" s="154" t="str">
        <f t="shared" si="13"/>
        <v/>
      </c>
      <c r="M134" s="154" t="str">
        <f t="shared" si="14"/>
        <v/>
      </c>
    </row>
    <row r="135" spans="1:13">
      <c r="A135" s="54"/>
      <c r="B135" s="146"/>
      <c r="C135" s="146"/>
      <c r="D135" s="146"/>
      <c r="E135" s="150"/>
      <c r="F135" s="137"/>
      <c r="G135" s="91"/>
      <c r="H135" s="23">
        <v>1.3300000000000001E-7</v>
      </c>
      <c r="I135" s="23" t="str">
        <f t="shared" si="10"/>
        <v/>
      </c>
      <c r="J135" s="23" t="str">
        <f t="shared" si="11"/>
        <v/>
      </c>
      <c r="K135" s="23" t="str">
        <f t="shared" si="12"/>
        <v/>
      </c>
      <c r="L135" s="154" t="str">
        <f t="shared" si="13"/>
        <v/>
      </c>
      <c r="M135" s="154" t="str">
        <f t="shared" si="14"/>
        <v/>
      </c>
    </row>
    <row r="136" spans="1:13">
      <c r="A136" s="54"/>
      <c r="B136" s="146"/>
      <c r="C136" s="146"/>
      <c r="D136" s="146"/>
      <c r="E136" s="150"/>
      <c r="F136" s="137"/>
      <c r="G136" s="91"/>
      <c r="H136" s="23">
        <v>1.3400000000000001E-7</v>
      </c>
      <c r="I136" s="23" t="str">
        <f t="shared" si="10"/>
        <v/>
      </c>
      <c r="J136" s="23" t="str">
        <f t="shared" si="11"/>
        <v/>
      </c>
      <c r="K136" s="23" t="str">
        <f t="shared" si="12"/>
        <v/>
      </c>
      <c r="L136" s="154" t="str">
        <f t="shared" si="13"/>
        <v/>
      </c>
      <c r="M136" s="154" t="str">
        <f t="shared" si="14"/>
        <v/>
      </c>
    </row>
    <row r="137" spans="1:13">
      <c r="A137" s="54"/>
      <c r="B137" s="146"/>
      <c r="C137" s="146"/>
      <c r="D137" s="146"/>
      <c r="E137" s="150"/>
      <c r="F137" s="137"/>
      <c r="G137" s="91"/>
      <c r="H137" s="23">
        <v>1.35E-7</v>
      </c>
      <c r="I137" s="23" t="str">
        <f t="shared" si="10"/>
        <v/>
      </c>
      <c r="J137" s="23" t="str">
        <f t="shared" si="11"/>
        <v/>
      </c>
      <c r="K137" s="23" t="str">
        <f t="shared" si="12"/>
        <v/>
      </c>
      <c r="L137" s="154" t="str">
        <f t="shared" si="13"/>
        <v/>
      </c>
      <c r="M137" s="154" t="str">
        <f t="shared" si="14"/>
        <v/>
      </c>
    </row>
    <row r="138" spans="1:13">
      <c r="A138" s="54"/>
      <c r="B138" s="146"/>
      <c r="C138" s="146"/>
      <c r="D138" s="146"/>
      <c r="E138" s="150"/>
      <c r="F138" s="137"/>
      <c r="G138" s="91"/>
      <c r="H138" s="23">
        <v>1.36E-7</v>
      </c>
      <c r="I138" s="23" t="str">
        <f t="shared" si="10"/>
        <v/>
      </c>
      <c r="J138" s="23" t="str">
        <f t="shared" si="11"/>
        <v/>
      </c>
      <c r="K138" s="23" t="str">
        <f t="shared" si="12"/>
        <v/>
      </c>
      <c r="L138" s="154" t="str">
        <f t="shared" si="13"/>
        <v/>
      </c>
      <c r="M138" s="154" t="str">
        <f t="shared" si="14"/>
        <v/>
      </c>
    </row>
    <row r="139" spans="1:13">
      <c r="A139" s="54"/>
      <c r="B139" s="146"/>
      <c r="C139" s="146"/>
      <c r="D139" s="146"/>
      <c r="E139" s="150"/>
      <c r="F139" s="137"/>
      <c r="G139" s="91"/>
      <c r="H139" s="23">
        <v>1.37E-7</v>
      </c>
      <c r="I139" s="23" t="str">
        <f t="shared" si="10"/>
        <v/>
      </c>
      <c r="J139" s="23" t="str">
        <f t="shared" si="11"/>
        <v/>
      </c>
      <c r="K139" s="23" t="str">
        <f t="shared" si="12"/>
        <v/>
      </c>
      <c r="L139" s="154" t="str">
        <f t="shared" si="13"/>
        <v/>
      </c>
      <c r="M139" s="154" t="str">
        <f t="shared" si="14"/>
        <v/>
      </c>
    </row>
    <row r="140" spans="1:13">
      <c r="A140" s="54"/>
      <c r="B140" s="146"/>
      <c r="C140" s="146"/>
      <c r="D140" s="146"/>
      <c r="E140" s="150"/>
      <c r="F140" s="137"/>
      <c r="G140" s="91"/>
      <c r="H140" s="23">
        <v>1.3799999999999999E-7</v>
      </c>
      <c r="I140" s="23" t="str">
        <f t="shared" si="10"/>
        <v/>
      </c>
      <c r="J140" s="23" t="str">
        <f t="shared" si="11"/>
        <v/>
      </c>
      <c r="K140" s="23" t="str">
        <f t="shared" si="12"/>
        <v/>
      </c>
      <c r="L140" s="154" t="str">
        <f t="shared" si="13"/>
        <v/>
      </c>
      <c r="M140" s="154" t="str">
        <f t="shared" si="14"/>
        <v/>
      </c>
    </row>
    <row r="141" spans="1:13">
      <c r="A141" s="54"/>
      <c r="B141" s="146"/>
      <c r="C141" s="146"/>
      <c r="D141" s="146"/>
      <c r="E141" s="150"/>
      <c r="F141" s="137"/>
      <c r="G141" s="91"/>
      <c r="H141" s="23">
        <v>1.3899999999999999E-7</v>
      </c>
      <c r="I141" s="23" t="str">
        <f t="shared" si="10"/>
        <v/>
      </c>
      <c r="J141" s="23" t="str">
        <f t="shared" si="11"/>
        <v/>
      </c>
      <c r="K141" s="23" t="str">
        <f t="shared" si="12"/>
        <v/>
      </c>
      <c r="L141" s="154" t="str">
        <f t="shared" si="13"/>
        <v/>
      </c>
      <c r="M141" s="154" t="str">
        <f t="shared" si="14"/>
        <v/>
      </c>
    </row>
    <row r="142" spans="1:13">
      <c r="A142" s="54"/>
      <c r="B142" s="146"/>
      <c r="C142" s="146"/>
      <c r="D142" s="146"/>
      <c r="E142" s="150"/>
      <c r="F142" s="137"/>
      <c r="G142" s="91"/>
      <c r="H142" s="23">
        <v>1.4000000000000001E-7</v>
      </c>
      <c r="I142" s="23" t="str">
        <f t="shared" si="10"/>
        <v/>
      </c>
      <c r="J142" s="23" t="str">
        <f t="shared" si="11"/>
        <v/>
      </c>
      <c r="K142" s="23" t="str">
        <f t="shared" si="12"/>
        <v/>
      </c>
      <c r="L142" s="154" t="str">
        <f t="shared" si="13"/>
        <v/>
      </c>
      <c r="M142" s="154" t="str">
        <f t="shared" si="14"/>
        <v/>
      </c>
    </row>
    <row r="143" spans="1:13">
      <c r="A143" s="54"/>
      <c r="B143" s="146"/>
      <c r="C143" s="146"/>
      <c r="D143" s="146"/>
      <c r="E143" s="150"/>
      <c r="F143" s="137"/>
      <c r="G143" s="91"/>
      <c r="H143" s="23">
        <v>1.4100000000000001E-7</v>
      </c>
      <c r="I143" s="23" t="str">
        <f t="shared" si="10"/>
        <v/>
      </c>
      <c r="J143" s="23" t="str">
        <f t="shared" si="11"/>
        <v/>
      </c>
      <c r="K143" s="23" t="str">
        <f t="shared" si="12"/>
        <v/>
      </c>
      <c r="L143" s="154" t="str">
        <f t="shared" si="13"/>
        <v/>
      </c>
      <c r="M143" s="154" t="str">
        <f t="shared" si="14"/>
        <v/>
      </c>
    </row>
    <row r="144" spans="1:13">
      <c r="A144" s="54"/>
      <c r="B144" s="146"/>
      <c r="C144" s="146"/>
      <c r="D144" s="146"/>
      <c r="E144" s="150"/>
      <c r="F144" s="137"/>
      <c r="G144" s="91"/>
      <c r="H144" s="23">
        <v>1.42E-7</v>
      </c>
      <c r="I144" s="23" t="str">
        <f t="shared" si="10"/>
        <v/>
      </c>
      <c r="J144" s="23" t="str">
        <f t="shared" si="11"/>
        <v/>
      </c>
      <c r="K144" s="23" t="str">
        <f t="shared" si="12"/>
        <v/>
      </c>
      <c r="L144" s="154" t="str">
        <f t="shared" si="13"/>
        <v/>
      </c>
      <c r="M144" s="154" t="str">
        <f t="shared" si="14"/>
        <v/>
      </c>
    </row>
    <row r="145" spans="1:13">
      <c r="A145" s="54"/>
      <c r="B145" s="146"/>
      <c r="C145" s="146"/>
      <c r="D145" s="146"/>
      <c r="E145" s="150"/>
      <c r="F145" s="137"/>
      <c r="G145" s="91"/>
      <c r="H145" s="23">
        <v>1.43E-7</v>
      </c>
      <c r="I145" s="23" t="str">
        <f t="shared" si="10"/>
        <v/>
      </c>
      <c r="J145" s="23" t="str">
        <f t="shared" si="11"/>
        <v/>
      </c>
      <c r="K145" s="23" t="str">
        <f t="shared" si="12"/>
        <v/>
      </c>
      <c r="L145" s="154" t="str">
        <f t="shared" si="13"/>
        <v/>
      </c>
      <c r="M145" s="154" t="str">
        <f t="shared" si="14"/>
        <v/>
      </c>
    </row>
    <row r="146" spans="1:13">
      <c r="A146" s="54"/>
      <c r="B146" s="146"/>
      <c r="C146" s="146"/>
      <c r="D146" s="146"/>
      <c r="E146" s="150"/>
      <c r="F146" s="137"/>
      <c r="G146" s="91"/>
      <c r="H146" s="23">
        <v>1.4399999999999999E-7</v>
      </c>
      <c r="I146" s="23" t="str">
        <f t="shared" si="10"/>
        <v/>
      </c>
      <c r="J146" s="23" t="str">
        <f t="shared" si="11"/>
        <v/>
      </c>
      <c r="K146" s="23" t="str">
        <f t="shared" si="12"/>
        <v/>
      </c>
      <c r="L146" s="154" t="str">
        <f t="shared" si="13"/>
        <v/>
      </c>
      <c r="M146" s="154" t="str">
        <f t="shared" si="14"/>
        <v/>
      </c>
    </row>
    <row r="147" spans="1:13">
      <c r="A147" s="54"/>
      <c r="B147" s="146"/>
      <c r="C147" s="146"/>
      <c r="D147" s="146"/>
      <c r="E147" s="150"/>
      <c r="F147" s="137"/>
      <c r="G147" s="91"/>
      <c r="H147" s="23">
        <v>1.4499999999999999E-7</v>
      </c>
      <c r="I147" s="23" t="str">
        <f t="shared" si="10"/>
        <v/>
      </c>
      <c r="J147" s="23" t="str">
        <f t="shared" si="11"/>
        <v/>
      </c>
      <c r="K147" s="23" t="str">
        <f t="shared" si="12"/>
        <v/>
      </c>
      <c r="L147" s="154" t="str">
        <f t="shared" si="13"/>
        <v/>
      </c>
      <c r="M147" s="154" t="str">
        <f t="shared" si="14"/>
        <v/>
      </c>
    </row>
    <row r="148" spans="1:13">
      <c r="A148" s="54"/>
      <c r="B148" s="146"/>
      <c r="C148" s="146"/>
      <c r="D148" s="146"/>
      <c r="E148" s="150"/>
      <c r="F148" s="137"/>
      <c r="G148" s="91"/>
      <c r="H148" s="23">
        <v>1.4600000000000001E-7</v>
      </c>
      <c r="I148" s="23" t="str">
        <f t="shared" si="10"/>
        <v/>
      </c>
      <c r="J148" s="23" t="str">
        <f t="shared" si="11"/>
        <v/>
      </c>
      <c r="K148" s="23" t="str">
        <f t="shared" si="12"/>
        <v/>
      </c>
      <c r="L148" s="154" t="str">
        <f t="shared" si="13"/>
        <v/>
      </c>
      <c r="M148" s="154" t="str">
        <f t="shared" si="14"/>
        <v/>
      </c>
    </row>
    <row r="149" spans="1:13">
      <c r="A149" s="54"/>
      <c r="B149" s="146"/>
      <c r="C149" s="146"/>
      <c r="D149" s="146"/>
      <c r="E149" s="150"/>
      <c r="F149" s="137"/>
      <c r="G149" s="91"/>
      <c r="H149" s="23">
        <v>1.4700000000000001E-7</v>
      </c>
      <c r="I149" s="23" t="str">
        <f t="shared" si="10"/>
        <v/>
      </c>
      <c r="J149" s="23" t="str">
        <f t="shared" si="11"/>
        <v/>
      </c>
      <c r="K149" s="23" t="str">
        <f t="shared" si="12"/>
        <v/>
      </c>
      <c r="L149" s="154" t="str">
        <f t="shared" si="13"/>
        <v/>
      </c>
      <c r="M149" s="154" t="str">
        <f t="shared" si="14"/>
        <v/>
      </c>
    </row>
    <row r="150" spans="1:13">
      <c r="A150" s="54"/>
      <c r="B150" s="146"/>
      <c r="C150" s="146"/>
      <c r="D150" s="146"/>
      <c r="E150" s="150"/>
      <c r="F150" s="137"/>
      <c r="G150" s="91"/>
      <c r="H150" s="23">
        <v>1.48E-7</v>
      </c>
      <c r="I150" s="23" t="str">
        <f t="shared" si="10"/>
        <v/>
      </c>
      <c r="J150" s="23" t="str">
        <f t="shared" si="11"/>
        <v/>
      </c>
      <c r="K150" s="23" t="str">
        <f t="shared" si="12"/>
        <v/>
      </c>
      <c r="L150" s="154" t="str">
        <f t="shared" si="13"/>
        <v/>
      </c>
      <c r="M150" s="154" t="str">
        <f t="shared" si="14"/>
        <v/>
      </c>
    </row>
    <row r="151" spans="1:13">
      <c r="A151" s="54"/>
      <c r="B151" s="146"/>
      <c r="C151" s="146"/>
      <c r="D151" s="146"/>
      <c r="E151" s="150"/>
      <c r="F151" s="137"/>
      <c r="G151" s="91"/>
      <c r="H151" s="23">
        <v>1.49E-7</v>
      </c>
      <c r="I151" s="23" t="str">
        <f t="shared" si="10"/>
        <v/>
      </c>
      <c r="J151" s="23" t="str">
        <f t="shared" si="11"/>
        <v/>
      </c>
      <c r="K151" s="23" t="str">
        <f t="shared" si="12"/>
        <v/>
      </c>
      <c r="L151" s="154" t="str">
        <f t="shared" si="13"/>
        <v/>
      </c>
      <c r="M151" s="154" t="str">
        <f t="shared" si="14"/>
        <v/>
      </c>
    </row>
    <row r="152" spans="1:13">
      <c r="A152" s="54"/>
      <c r="B152" s="146"/>
      <c r="C152" s="146"/>
      <c r="D152" s="146"/>
      <c r="E152" s="150"/>
      <c r="F152" s="137"/>
      <c r="G152" s="91"/>
      <c r="H152" s="23">
        <v>1.4999999999999999E-7</v>
      </c>
      <c r="I152" s="23" t="str">
        <f t="shared" si="10"/>
        <v/>
      </c>
      <c r="J152" s="23" t="str">
        <f t="shared" si="11"/>
        <v/>
      </c>
      <c r="K152" s="23" t="str">
        <f t="shared" si="12"/>
        <v/>
      </c>
      <c r="L152" s="154" t="str">
        <f t="shared" si="13"/>
        <v/>
      </c>
      <c r="M152" s="154" t="str">
        <f t="shared" si="14"/>
        <v/>
      </c>
    </row>
    <row r="153" spans="1:13">
      <c r="A153" s="54"/>
      <c r="B153" s="146"/>
      <c r="C153" s="146"/>
      <c r="D153" s="146"/>
      <c r="E153" s="150"/>
      <c r="F153" s="137"/>
      <c r="G153" s="91"/>
      <c r="H153" s="23">
        <v>1.5099999999999999E-7</v>
      </c>
      <c r="I153" s="23" t="str">
        <f t="shared" si="10"/>
        <v/>
      </c>
      <c r="J153" s="23" t="str">
        <f t="shared" si="11"/>
        <v/>
      </c>
      <c r="K153" s="23" t="str">
        <f t="shared" si="12"/>
        <v/>
      </c>
      <c r="L153" s="154" t="str">
        <f t="shared" si="13"/>
        <v/>
      </c>
      <c r="M153" s="154" t="str">
        <f t="shared" si="14"/>
        <v/>
      </c>
    </row>
    <row r="154" spans="1:13">
      <c r="A154" s="54"/>
      <c r="B154" s="146"/>
      <c r="C154" s="146"/>
      <c r="D154" s="146"/>
      <c r="E154" s="150"/>
      <c r="F154" s="137"/>
      <c r="G154" s="91"/>
      <c r="H154" s="23">
        <v>1.5200000000000001E-7</v>
      </c>
      <c r="I154" s="23" t="str">
        <f t="shared" si="10"/>
        <v/>
      </c>
      <c r="J154" s="23" t="str">
        <f t="shared" si="11"/>
        <v/>
      </c>
      <c r="K154" s="23" t="str">
        <f t="shared" si="12"/>
        <v/>
      </c>
      <c r="L154" s="154" t="str">
        <f t="shared" si="13"/>
        <v/>
      </c>
      <c r="M154" s="154" t="str">
        <f t="shared" si="14"/>
        <v/>
      </c>
    </row>
    <row r="155" spans="1:13">
      <c r="A155" s="54"/>
      <c r="B155" s="146"/>
      <c r="C155" s="146"/>
      <c r="D155" s="146"/>
      <c r="E155" s="150"/>
      <c r="F155" s="137"/>
      <c r="G155" s="91"/>
      <c r="H155" s="23">
        <v>1.5300000000000001E-7</v>
      </c>
      <c r="I155" s="23" t="str">
        <f t="shared" si="10"/>
        <v/>
      </c>
      <c r="J155" s="23" t="str">
        <f t="shared" si="11"/>
        <v/>
      </c>
      <c r="K155" s="23" t="str">
        <f t="shared" si="12"/>
        <v/>
      </c>
      <c r="L155" s="154" t="str">
        <f t="shared" si="13"/>
        <v/>
      </c>
      <c r="M155" s="154" t="str">
        <f t="shared" si="14"/>
        <v/>
      </c>
    </row>
    <row r="156" spans="1:13">
      <c r="A156" s="54"/>
      <c r="B156" s="146"/>
      <c r="C156" s="146"/>
      <c r="D156" s="146"/>
      <c r="E156" s="150"/>
      <c r="F156" s="137"/>
      <c r="G156" s="91"/>
      <c r="H156" s="23">
        <v>1.54E-7</v>
      </c>
      <c r="I156" s="23" t="str">
        <f t="shared" si="10"/>
        <v/>
      </c>
      <c r="J156" s="23" t="str">
        <f t="shared" si="11"/>
        <v/>
      </c>
      <c r="K156" s="23" t="str">
        <f t="shared" si="12"/>
        <v/>
      </c>
      <c r="L156" s="154" t="str">
        <f t="shared" si="13"/>
        <v/>
      </c>
      <c r="M156" s="154" t="str">
        <f t="shared" si="14"/>
        <v/>
      </c>
    </row>
    <row r="157" spans="1:13">
      <c r="A157" s="54"/>
      <c r="B157" s="146"/>
      <c r="C157" s="146"/>
      <c r="D157" s="146"/>
      <c r="E157" s="150"/>
      <c r="F157" s="137"/>
      <c r="G157" s="91"/>
      <c r="H157" s="23">
        <v>1.55E-7</v>
      </c>
      <c r="I157" s="23" t="str">
        <f t="shared" si="10"/>
        <v/>
      </c>
      <c r="J157" s="23" t="str">
        <f t="shared" si="11"/>
        <v/>
      </c>
      <c r="K157" s="23" t="str">
        <f t="shared" si="12"/>
        <v/>
      </c>
      <c r="L157" s="154" t="str">
        <f t="shared" si="13"/>
        <v/>
      </c>
      <c r="M157" s="154" t="str">
        <f t="shared" si="14"/>
        <v/>
      </c>
    </row>
    <row r="158" spans="1:13">
      <c r="A158" s="54"/>
      <c r="B158" s="146"/>
      <c r="C158" s="146"/>
      <c r="D158" s="146"/>
      <c r="E158" s="150"/>
      <c r="F158" s="137"/>
      <c r="G158" s="91"/>
      <c r="H158" s="23">
        <v>1.5599999999999999E-7</v>
      </c>
      <c r="I158" s="23" t="str">
        <f t="shared" si="10"/>
        <v/>
      </c>
      <c r="J158" s="23" t="str">
        <f t="shared" si="11"/>
        <v/>
      </c>
      <c r="K158" s="23" t="str">
        <f t="shared" si="12"/>
        <v/>
      </c>
      <c r="L158" s="154" t="str">
        <f t="shared" si="13"/>
        <v/>
      </c>
      <c r="M158" s="154" t="str">
        <f t="shared" si="14"/>
        <v/>
      </c>
    </row>
    <row r="159" spans="1:13">
      <c r="A159" s="54"/>
      <c r="B159" s="146"/>
      <c r="C159" s="146"/>
      <c r="D159" s="146"/>
      <c r="E159" s="150"/>
      <c r="F159" s="137"/>
      <c r="G159" s="91"/>
      <c r="H159" s="23">
        <v>1.5699999999999999E-7</v>
      </c>
      <c r="I159" s="23" t="str">
        <f t="shared" si="10"/>
        <v/>
      </c>
      <c r="J159" s="23" t="str">
        <f t="shared" si="11"/>
        <v/>
      </c>
      <c r="K159" s="23" t="str">
        <f t="shared" si="12"/>
        <v/>
      </c>
      <c r="L159" s="154" t="str">
        <f t="shared" si="13"/>
        <v/>
      </c>
      <c r="M159" s="154" t="str">
        <f t="shared" si="14"/>
        <v/>
      </c>
    </row>
    <row r="160" spans="1:13">
      <c r="A160" s="54"/>
      <c r="B160" s="146"/>
      <c r="C160" s="146"/>
      <c r="D160" s="146"/>
      <c r="E160" s="150"/>
      <c r="F160" s="137"/>
      <c r="G160" s="91"/>
      <c r="H160" s="23">
        <v>1.5800000000000001E-7</v>
      </c>
      <c r="I160" s="23" t="str">
        <f t="shared" si="10"/>
        <v/>
      </c>
      <c r="J160" s="23" t="str">
        <f t="shared" si="11"/>
        <v/>
      </c>
      <c r="K160" s="23" t="str">
        <f t="shared" si="12"/>
        <v/>
      </c>
      <c r="L160" s="154" t="str">
        <f t="shared" si="13"/>
        <v/>
      </c>
      <c r="M160" s="154" t="str">
        <f t="shared" si="14"/>
        <v/>
      </c>
    </row>
    <row r="161" spans="1:13">
      <c r="A161" s="54"/>
      <c r="B161" s="146"/>
      <c r="C161" s="146"/>
      <c r="D161" s="146"/>
      <c r="E161" s="150"/>
      <c r="F161" s="137"/>
      <c r="G161" s="91"/>
      <c r="H161" s="23">
        <v>1.5900000000000001E-7</v>
      </c>
      <c r="I161" s="23" t="str">
        <f t="shared" si="10"/>
        <v/>
      </c>
      <c r="J161" s="23" t="str">
        <f t="shared" si="11"/>
        <v/>
      </c>
      <c r="K161" s="23" t="str">
        <f t="shared" si="12"/>
        <v/>
      </c>
      <c r="L161" s="154" t="str">
        <f t="shared" si="13"/>
        <v/>
      </c>
      <c r="M161" s="154" t="str">
        <f t="shared" si="14"/>
        <v/>
      </c>
    </row>
    <row r="162" spans="1:13">
      <c r="A162" s="54"/>
      <c r="B162" s="146"/>
      <c r="C162" s="146"/>
      <c r="D162" s="146"/>
      <c r="E162" s="150"/>
      <c r="F162" s="137"/>
      <c r="G162" s="91"/>
      <c r="H162" s="23">
        <v>1.6E-7</v>
      </c>
      <c r="I162" s="23" t="str">
        <f t="shared" si="10"/>
        <v/>
      </c>
      <c r="J162" s="23" t="str">
        <f t="shared" si="11"/>
        <v/>
      </c>
      <c r="K162" s="23" t="str">
        <f t="shared" si="12"/>
        <v/>
      </c>
      <c r="L162" s="154" t="str">
        <f t="shared" si="13"/>
        <v/>
      </c>
      <c r="M162" s="154" t="str">
        <f t="shared" si="14"/>
        <v/>
      </c>
    </row>
    <row r="163" spans="1:13">
      <c r="A163" s="54"/>
      <c r="B163" s="146"/>
      <c r="C163" s="146"/>
      <c r="D163" s="146"/>
      <c r="E163" s="150"/>
      <c r="F163" s="137"/>
      <c r="G163" s="91"/>
      <c r="H163" s="23">
        <v>1.61E-7</v>
      </c>
      <c r="I163" s="23" t="str">
        <f t="shared" si="10"/>
        <v/>
      </c>
      <c r="J163" s="23" t="str">
        <f t="shared" si="11"/>
        <v/>
      </c>
      <c r="K163" s="23" t="str">
        <f t="shared" si="12"/>
        <v/>
      </c>
      <c r="L163" s="154" t="str">
        <f t="shared" si="13"/>
        <v/>
      </c>
      <c r="M163" s="154" t="str">
        <f t="shared" si="14"/>
        <v/>
      </c>
    </row>
    <row r="164" spans="1:13">
      <c r="A164" s="54"/>
      <c r="B164" s="146"/>
      <c r="C164" s="146"/>
      <c r="D164" s="146"/>
      <c r="E164" s="150"/>
      <c r="F164" s="137"/>
      <c r="G164" s="91"/>
      <c r="H164" s="23">
        <v>1.6199999999999999E-7</v>
      </c>
      <c r="I164" s="23" t="str">
        <f t="shared" si="10"/>
        <v/>
      </c>
      <c r="J164" s="23" t="str">
        <f t="shared" si="11"/>
        <v/>
      </c>
      <c r="K164" s="23" t="str">
        <f t="shared" si="12"/>
        <v/>
      </c>
      <c r="L164" s="154" t="str">
        <f t="shared" si="13"/>
        <v/>
      </c>
      <c r="M164" s="154" t="str">
        <f t="shared" si="14"/>
        <v/>
      </c>
    </row>
    <row r="165" spans="1:13">
      <c r="A165" s="54"/>
      <c r="B165" s="146"/>
      <c r="C165" s="146"/>
      <c r="D165" s="146"/>
      <c r="E165" s="150"/>
      <c r="F165" s="137"/>
      <c r="G165" s="91"/>
      <c r="H165" s="23">
        <v>1.6299999999999999E-7</v>
      </c>
      <c r="I165" s="23" t="str">
        <f t="shared" si="10"/>
        <v/>
      </c>
      <c r="J165" s="23" t="str">
        <f t="shared" si="11"/>
        <v/>
      </c>
      <c r="K165" s="23" t="str">
        <f t="shared" si="12"/>
        <v/>
      </c>
      <c r="L165" s="154" t="str">
        <f t="shared" si="13"/>
        <v/>
      </c>
      <c r="M165" s="154" t="str">
        <f t="shared" si="14"/>
        <v/>
      </c>
    </row>
    <row r="166" spans="1:13">
      <c r="A166" s="54"/>
      <c r="B166" s="146"/>
      <c r="C166" s="146"/>
      <c r="D166" s="146"/>
      <c r="E166" s="150"/>
      <c r="F166" s="137"/>
      <c r="G166" s="91"/>
      <c r="H166" s="23">
        <v>1.6400000000000001E-7</v>
      </c>
      <c r="I166" s="23" t="str">
        <f t="shared" si="10"/>
        <v/>
      </c>
      <c r="J166" s="23" t="str">
        <f t="shared" si="11"/>
        <v/>
      </c>
      <c r="K166" s="23" t="str">
        <f t="shared" si="12"/>
        <v/>
      </c>
      <c r="L166" s="154" t="str">
        <f t="shared" si="13"/>
        <v/>
      </c>
      <c r="M166" s="154" t="str">
        <f t="shared" si="14"/>
        <v/>
      </c>
    </row>
    <row r="167" spans="1:13">
      <c r="A167" s="54"/>
      <c r="B167" s="146"/>
      <c r="C167" s="146"/>
      <c r="D167" s="146"/>
      <c r="E167" s="150"/>
      <c r="F167" s="137"/>
      <c r="G167" s="91"/>
      <c r="H167" s="23">
        <v>1.6500000000000001E-7</v>
      </c>
      <c r="I167" s="23" t="str">
        <f t="shared" si="10"/>
        <v/>
      </c>
      <c r="J167" s="23" t="str">
        <f t="shared" si="11"/>
        <v/>
      </c>
      <c r="K167" s="23" t="str">
        <f t="shared" si="12"/>
        <v/>
      </c>
      <c r="L167" s="154" t="str">
        <f t="shared" si="13"/>
        <v/>
      </c>
      <c r="M167" s="154" t="str">
        <f t="shared" si="14"/>
        <v/>
      </c>
    </row>
    <row r="168" spans="1:13">
      <c r="A168" s="54"/>
      <c r="B168" s="146"/>
      <c r="C168" s="146"/>
      <c r="D168" s="146"/>
      <c r="E168" s="150"/>
      <c r="F168" s="137"/>
      <c r="G168" s="91"/>
      <c r="H168" s="23">
        <v>1.66E-7</v>
      </c>
      <c r="I168" s="23" t="str">
        <f t="shared" si="10"/>
        <v/>
      </c>
      <c r="J168" s="23" t="str">
        <f t="shared" si="11"/>
        <v/>
      </c>
      <c r="K168" s="23" t="str">
        <f t="shared" si="12"/>
        <v/>
      </c>
      <c r="L168" s="154" t="str">
        <f t="shared" si="13"/>
        <v/>
      </c>
      <c r="M168" s="154" t="str">
        <f t="shared" si="14"/>
        <v/>
      </c>
    </row>
    <row r="169" spans="1:13">
      <c r="A169" s="54"/>
      <c r="B169" s="146"/>
      <c r="C169" s="146"/>
      <c r="D169" s="146"/>
      <c r="E169" s="150"/>
      <c r="F169" s="137"/>
      <c r="G169" s="91"/>
      <c r="H169" s="23">
        <v>1.67E-7</v>
      </c>
      <c r="I169" s="23" t="str">
        <f t="shared" si="10"/>
        <v/>
      </c>
      <c r="J169" s="23" t="str">
        <f t="shared" si="11"/>
        <v/>
      </c>
      <c r="K169" s="23" t="str">
        <f t="shared" si="12"/>
        <v/>
      </c>
      <c r="L169" s="154" t="str">
        <f t="shared" si="13"/>
        <v/>
      </c>
      <c r="M169" s="154" t="str">
        <f t="shared" si="14"/>
        <v/>
      </c>
    </row>
    <row r="170" spans="1:13">
      <c r="A170" s="54"/>
      <c r="B170" s="146"/>
      <c r="C170" s="146"/>
      <c r="D170" s="146"/>
      <c r="E170" s="150"/>
      <c r="F170" s="137"/>
      <c r="G170" s="91"/>
      <c r="H170" s="23">
        <v>1.68E-7</v>
      </c>
      <c r="I170" s="23" t="str">
        <f t="shared" si="10"/>
        <v/>
      </c>
      <c r="J170" s="23" t="str">
        <f t="shared" si="11"/>
        <v/>
      </c>
      <c r="K170" s="23" t="str">
        <f t="shared" si="12"/>
        <v/>
      </c>
      <c r="L170" s="154" t="str">
        <f t="shared" si="13"/>
        <v/>
      </c>
      <c r="M170" s="154" t="str">
        <f t="shared" si="14"/>
        <v/>
      </c>
    </row>
    <row r="171" spans="1:13">
      <c r="A171" s="54"/>
      <c r="B171" s="146"/>
      <c r="C171" s="146"/>
      <c r="D171" s="146"/>
      <c r="E171" s="150"/>
      <c r="F171" s="137"/>
      <c r="G171" s="91"/>
      <c r="H171" s="23">
        <v>1.6899999999999999E-7</v>
      </c>
      <c r="I171" s="23" t="str">
        <f t="shared" si="10"/>
        <v/>
      </c>
      <c r="J171" s="23" t="str">
        <f t="shared" si="11"/>
        <v/>
      </c>
      <c r="K171" s="23" t="str">
        <f>IF((E171+$H171)&lt;1,"",E171+$H171)</f>
        <v/>
      </c>
      <c r="L171" s="154" t="str">
        <f t="shared" si="13"/>
        <v/>
      </c>
      <c r="M171" s="154" t="str">
        <f t="shared" si="14"/>
        <v/>
      </c>
    </row>
    <row r="172" spans="1:13">
      <c r="A172" s="54"/>
      <c r="B172" s="146"/>
      <c r="C172" s="146"/>
      <c r="D172" s="146"/>
      <c r="E172" s="150"/>
      <c r="F172" s="137"/>
      <c r="G172" s="91"/>
      <c r="H172" s="23">
        <v>1.6999999999999999E-7</v>
      </c>
      <c r="I172" s="23" t="str">
        <f t="shared" si="10"/>
        <v/>
      </c>
      <c r="J172" s="23" t="str">
        <f t="shared" si="11"/>
        <v/>
      </c>
      <c r="K172" s="23" t="str">
        <f t="shared" si="12"/>
        <v/>
      </c>
      <c r="L172" s="154" t="str">
        <f t="shared" si="13"/>
        <v/>
      </c>
      <c r="M172" s="154" t="str">
        <f t="shared" si="14"/>
        <v/>
      </c>
    </row>
    <row r="173" spans="1:13">
      <c r="A173" s="54"/>
      <c r="B173" s="146"/>
      <c r="C173" s="146"/>
      <c r="D173" s="146"/>
      <c r="E173" s="150"/>
      <c r="F173" s="137"/>
      <c r="G173" s="91"/>
      <c r="H173" s="23">
        <v>1.7100000000000001E-7</v>
      </c>
      <c r="I173" s="23" t="str">
        <f t="shared" si="10"/>
        <v/>
      </c>
      <c r="J173" s="23" t="str">
        <f t="shared" si="11"/>
        <v/>
      </c>
      <c r="K173" s="23" t="str">
        <f t="shared" si="12"/>
        <v/>
      </c>
      <c r="L173" s="154" t="str">
        <f t="shared" si="13"/>
        <v/>
      </c>
      <c r="M173" s="154" t="str">
        <f t="shared" si="14"/>
        <v/>
      </c>
    </row>
    <row r="174" spans="1:13">
      <c r="A174" s="54"/>
      <c r="B174" s="146"/>
      <c r="C174" s="146"/>
      <c r="D174" s="146"/>
      <c r="E174" s="150"/>
      <c r="F174" s="137"/>
      <c r="G174" s="91"/>
      <c r="H174" s="23">
        <v>1.72E-7</v>
      </c>
      <c r="I174" s="23" t="str">
        <f t="shared" si="10"/>
        <v/>
      </c>
      <c r="J174" s="23" t="str">
        <f t="shared" si="11"/>
        <v/>
      </c>
      <c r="K174" s="23" t="str">
        <f t="shared" si="12"/>
        <v/>
      </c>
      <c r="L174" s="154" t="str">
        <f t="shared" si="13"/>
        <v/>
      </c>
      <c r="M174" s="154" t="str">
        <f t="shared" si="14"/>
        <v/>
      </c>
    </row>
    <row r="175" spans="1:13">
      <c r="A175" s="54"/>
      <c r="B175" s="146"/>
      <c r="C175" s="146"/>
      <c r="D175" s="146"/>
      <c r="E175" s="150"/>
      <c r="F175" s="137"/>
      <c r="G175" s="91"/>
      <c r="H175" s="23">
        <v>1.73E-7</v>
      </c>
      <c r="I175" s="23" t="str">
        <f t="shared" si="10"/>
        <v/>
      </c>
      <c r="J175" s="23" t="str">
        <f t="shared" si="11"/>
        <v/>
      </c>
      <c r="K175" s="23" t="str">
        <f t="shared" si="12"/>
        <v/>
      </c>
      <c r="L175" s="154" t="str">
        <f t="shared" si="13"/>
        <v/>
      </c>
      <c r="M175" s="154" t="str">
        <f t="shared" si="14"/>
        <v/>
      </c>
    </row>
    <row r="176" spans="1:13">
      <c r="A176" s="54"/>
      <c r="B176" s="146"/>
      <c r="C176" s="146"/>
      <c r="D176" s="146"/>
      <c r="E176" s="150"/>
      <c r="F176" s="137"/>
      <c r="G176" s="91"/>
      <c r="H176" s="23">
        <v>1.74E-7</v>
      </c>
      <c r="I176" s="23" t="str">
        <f t="shared" si="10"/>
        <v/>
      </c>
      <c r="J176" s="23" t="str">
        <f t="shared" si="11"/>
        <v/>
      </c>
      <c r="K176" s="23" t="str">
        <f t="shared" si="12"/>
        <v/>
      </c>
      <c r="L176" s="154" t="str">
        <f t="shared" si="13"/>
        <v/>
      </c>
      <c r="M176" s="154" t="str">
        <f t="shared" si="14"/>
        <v/>
      </c>
    </row>
    <row r="177" spans="1:13">
      <c r="A177" s="54"/>
      <c r="B177" s="146"/>
      <c r="C177" s="146"/>
      <c r="D177" s="146"/>
      <c r="E177" s="150"/>
      <c r="F177" s="137"/>
      <c r="G177" s="91"/>
      <c r="H177" s="23">
        <v>1.7499999999999999E-7</v>
      </c>
      <c r="I177" s="23" t="str">
        <f t="shared" si="10"/>
        <v/>
      </c>
      <c r="J177" s="23" t="str">
        <f t="shared" si="11"/>
        <v/>
      </c>
      <c r="K177" s="23" t="str">
        <f t="shared" si="12"/>
        <v/>
      </c>
      <c r="L177" s="154" t="str">
        <f t="shared" si="13"/>
        <v/>
      </c>
      <c r="M177" s="154" t="str">
        <f t="shared" si="14"/>
        <v/>
      </c>
    </row>
    <row r="178" spans="1:13">
      <c r="A178" s="54"/>
      <c r="B178" s="146"/>
      <c r="C178" s="146"/>
      <c r="D178" s="146"/>
      <c r="E178" s="150"/>
      <c r="F178" s="137"/>
      <c r="G178" s="91"/>
      <c r="H178" s="23">
        <v>1.7599999999999999E-7</v>
      </c>
      <c r="I178" s="23" t="str">
        <f t="shared" si="10"/>
        <v/>
      </c>
      <c r="J178" s="23" t="str">
        <f t="shared" si="11"/>
        <v/>
      </c>
      <c r="K178" s="23" t="str">
        <f t="shared" si="12"/>
        <v/>
      </c>
      <c r="L178" s="154" t="str">
        <f t="shared" si="13"/>
        <v/>
      </c>
      <c r="M178" s="154" t="str">
        <f t="shared" si="14"/>
        <v/>
      </c>
    </row>
    <row r="179" spans="1:13">
      <c r="A179" s="54"/>
      <c r="B179" s="146"/>
      <c r="C179" s="146"/>
      <c r="D179" s="146"/>
      <c r="E179" s="150"/>
      <c r="F179" s="137"/>
      <c r="G179" s="91"/>
      <c r="H179" s="23">
        <v>1.7700000000000001E-7</v>
      </c>
      <c r="I179" s="23" t="str">
        <f t="shared" si="10"/>
        <v/>
      </c>
      <c r="J179" s="23" t="str">
        <f t="shared" si="11"/>
        <v/>
      </c>
      <c r="K179" s="23" t="str">
        <f t="shared" si="12"/>
        <v/>
      </c>
      <c r="L179" s="154" t="str">
        <f t="shared" si="13"/>
        <v/>
      </c>
      <c r="M179" s="154" t="str">
        <f t="shared" si="14"/>
        <v/>
      </c>
    </row>
    <row r="180" spans="1:13">
      <c r="A180" s="54"/>
      <c r="B180" s="146"/>
      <c r="C180" s="146"/>
      <c r="D180" s="146"/>
      <c r="E180" s="150"/>
      <c r="F180" s="137"/>
      <c r="G180" s="91"/>
      <c r="H180" s="23">
        <v>1.7800000000000001E-7</v>
      </c>
      <c r="I180" s="23" t="str">
        <f t="shared" si="10"/>
        <v/>
      </c>
      <c r="J180" s="23" t="str">
        <f t="shared" si="11"/>
        <v/>
      </c>
      <c r="K180" s="23" t="str">
        <f t="shared" si="12"/>
        <v/>
      </c>
      <c r="L180" s="154" t="str">
        <f t="shared" si="13"/>
        <v/>
      </c>
      <c r="M180" s="154" t="str">
        <f t="shared" si="14"/>
        <v/>
      </c>
    </row>
    <row r="181" spans="1:13">
      <c r="A181" s="54"/>
      <c r="B181" s="146"/>
      <c r="C181" s="146"/>
      <c r="D181" s="146"/>
      <c r="E181" s="150"/>
      <c r="F181" s="137"/>
      <c r="G181" s="91"/>
      <c r="H181" s="23">
        <v>1.79E-7</v>
      </c>
      <c r="I181" s="23" t="str">
        <f t="shared" si="10"/>
        <v/>
      </c>
      <c r="J181" s="23" t="str">
        <f t="shared" si="11"/>
        <v/>
      </c>
      <c r="K181" s="23" t="str">
        <f t="shared" si="12"/>
        <v/>
      </c>
      <c r="L181" s="154" t="str">
        <f t="shared" si="13"/>
        <v/>
      </c>
      <c r="M181" s="154" t="str">
        <f t="shared" si="14"/>
        <v/>
      </c>
    </row>
    <row r="182" spans="1:13">
      <c r="A182" s="54"/>
      <c r="B182" s="146"/>
      <c r="C182" s="146"/>
      <c r="D182" s="146"/>
      <c r="E182" s="150"/>
      <c r="F182" s="137"/>
      <c r="G182" s="91"/>
      <c r="H182" s="23">
        <v>1.8E-7</v>
      </c>
      <c r="I182" s="23" t="str">
        <f t="shared" si="10"/>
        <v/>
      </c>
      <c r="J182" s="23" t="str">
        <f t="shared" si="11"/>
        <v/>
      </c>
      <c r="K182" s="23" t="str">
        <f t="shared" si="12"/>
        <v/>
      </c>
      <c r="L182" s="154" t="str">
        <f t="shared" si="13"/>
        <v/>
      </c>
      <c r="M182" s="154" t="str">
        <f t="shared" si="14"/>
        <v/>
      </c>
    </row>
    <row r="183" spans="1:13">
      <c r="A183" s="54"/>
      <c r="B183" s="146"/>
      <c r="C183" s="146"/>
      <c r="D183" s="146"/>
      <c r="E183" s="150"/>
      <c r="F183" s="137"/>
      <c r="G183" s="91"/>
      <c r="H183" s="23">
        <v>1.8099999999999999E-7</v>
      </c>
      <c r="I183" s="23" t="str">
        <f t="shared" si="10"/>
        <v/>
      </c>
      <c r="J183" s="23" t="str">
        <f t="shared" si="11"/>
        <v/>
      </c>
      <c r="K183" s="23" t="str">
        <f t="shared" si="12"/>
        <v/>
      </c>
      <c r="L183" s="154" t="str">
        <f t="shared" si="13"/>
        <v/>
      </c>
      <c r="M183" s="154" t="str">
        <f t="shared" si="14"/>
        <v/>
      </c>
    </row>
    <row r="184" spans="1:13">
      <c r="A184" s="54"/>
      <c r="B184" s="146"/>
      <c r="C184" s="146"/>
      <c r="D184" s="146"/>
      <c r="E184" s="150"/>
      <c r="F184" s="137"/>
      <c r="G184" s="91"/>
      <c r="H184" s="23">
        <v>1.8199999999999999E-7</v>
      </c>
      <c r="I184" s="23" t="str">
        <f t="shared" si="10"/>
        <v/>
      </c>
      <c r="J184" s="23" t="str">
        <f t="shared" si="11"/>
        <v/>
      </c>
      <c r="K184" s="23" t="str">
        <f t="shared" si="12"/>
        <v/>
      </c>
      <c r="L184" s="154" t="str">
        <f t="shared" si="13"/>
        <v/>
      </c>
      <c r="M184" s="154" t="str">
        <f t="shared" si="14"/>
        <v/>
      </c>
    </row>
    <row r="185" spans="1:13">
      <c r="A185" s="54"/>
      <c r="B185" s="146"/>
      <c r="C185" s="146"/>
      <c r="D185" s="146"/>
      <c r="E185" s="150"/>
      <c r="F185" s="137"/>
      <c r="G185" s="91"/>
      <c r="H185" s="23">
        <v>1.8300000000000001E-7</v>
      </c>
      <c r="I185" s="23" t="str">
        <f t="shared" si="10"/>
        <v/>
      </c>
      <c r="J185" s="23" t="str">
        <f t="shared" si="11"/>
        <v/>
      </c>
      <c r="K185" s="23" t="str">
        <f t="shared" si="12"/>
        <v/>
      </c>
      <c r="L185" s="154" t="str">
        <f t="shared" si="13"/>
        <v/>
      </c>
      <c r="M185" s="154" t="str">
        <f t="shared" si="14"/>
        <v/>
      </c>
    </row>
    <row r="186" spans="1:13">
      <c r="A186" s="54"/>
      <c r="B186" s="146"/>
      <c r="C186" s="146"/>
      <c r="D186" s="146"/>
      <c r="E186" s="150"/>
      <c r="F186" s="137"/>
      <c r="G186" s="91"/>
      <c r="H186" s="23">
        <v>1.8400000000000001E-7</v>
      </c>
      <c r="I186" s="23" t="str">
        <f t="shared" si="10"/>
        <v/>
      </c>
      <c r="J186" s="23" t="str">
        <f t="shared" si="11"/>
        <v/>
      </c>
      <c r="K186" s="23" t="str">
        <f t="shared" si="12"/>
        <v/>
      </c>
      <c r="L186" s="154" t="str">
        <f t="shared" si="13"/>
        <v/>
      </c>
      <c r="M186" s="154" t="str">
        <f t="shared" si="14"/>
        <v/>
      </c>
    </row>
    <row r="187" spans="1:13">
      <c r="A187" s="54"/>
      <c r="B187" s="146"/>
      <c r="C187" s="146"/>
      <c r="D187" s="146"/>
      <c r="E187" s="150"/>
      <c r="F187" s="137"/>
      <c r="G187" s="91"/>
      <c r="H187" s="23">
        <v>1.85E-7</v>
      </c>
      <c r="I187" s="23" t="str">
        <f t="shared" si="10"/>
        <v/>
      </c>
      <c r="J187" s="23" t="str">
        <f t="shared" si="11"/>
        <v/>
      </c>
      <c r="K187" s="23" t="str">
        <f t="shared" si="12"/>
        <v/>
      </c>
      <c r="L187" s="154" t="str">
        <f t="shared" si="13"/>
        <v/>
      </c>
      <c r="M187" s="154" t="str">
        <f t="shared" si="14"/>
        <v/>
      </c>
    </row>
    <row r="188" spans="1:13">
      <c r="A188" s="54"/>
      <c r="B188" s="146"/>
      <c r="C188" s="146"/>
      <c r="D188" s="146"/>
      <c r="E188" s="150"/>
      <c r="F188" s="137"/>
      <c r="G188" s="91"/>
      <c r="H188" s="23">
        <v>1.86E-7</v>
      </c>
      <c r="I188" s="23" t="str">
        <f t="shared" si="10"/>
        <v/>
      </c>
      <c r="J188" s="23" t="str">
        <f t="shared" si="11"/>
        <v/>
      </c>
      <c r="K188" s="23" t="str">
        <f t="shared" si="12"/>
        <v/>
      </c>
      <c r="L188" s="154" t="str">
        <f t="shared" si="13"/>
        <v/>
      </c>
      <c r="M188" s="154" t="str">
        <f t="shared" si="14"/>
        <v/>
      </c>
    </row>
    <row r="189" spans="1:13">
      <c r="A189" s="54"/>
      <c r="B189" s="146"/>
      <c r="C189" s="146"/>
      <c r="D189" s="146"/>
      <c r="E189" s="150"/>
      <c r="F189" s="137"/>
      <c r="G189" s="91"/>
      <c r="H189" s="23">
        <v>1.8699999999999999E-7</v>
      </c>
      <c r="I189" s="23" t="str">
        <f t="shared" si="10"/>
        <v/>
      </c>
      <c r="J189" s="23" t="str">
        <f t="shared" si="11"/>
        <v/>
      </c>
      <c r="K189" s="23" t="str">
        <f t="shared" si="12"/>
        <v/>
      </c>
      <c r="L189" s="154" t="str">
        <f t="shared" si="13"/>
        <v/>
      </c>
      <c r="M189" s="154" t="str">
        <f t="shared" si="14"/>
        <v/>
      </c>
    </row>
    <row r="190" spans="1:13">
      <c r="A190" s="54"/>
      <c r="B190" s="146"/>
      <c r="C190" s="146"/>
      <c r="D190" s="146"/>
      <c r="E190" s="150"/>
      <c r="F190" s="137"/>
      <c r="G190" s="91"/>
      <c r="H190" s="23">
        <v>1.8799999999999999E-7</v>
      </c>
      <c r="I190" s="23" t="str">
        <f t="shared" si="10"/>
        <v/>
      </c>
      <c r="J190" s="23" t="str">
        <f t="shared" si="11"/>
        <v/>
      </c>
      <c r="K190" s="23" t="str">
        <f t="shared" si="12"/>
        <v/>
      </c>
      <c r="L190" s="154" t="str">
        <f t="shared" si="13"/>
        <v/>
      </c>
      <c r="M190" s="154" t="str">
        <f t="shared" si="14"/>
        <v/>
      </c>
    </row>
    <row r="191" spans="1:13">
      <c r="A191" s="54"/>
      <c r="B191" s="146"/>
      <c r="C191" s="146"/>
      <c r="D191" s="146"/>
      <c r="E191" s="150"/>
      <c r="F191" s="137"/>
      <c r="G191" s="91"/>
      <c r="H191" s="23">
        <v>1.8900000000000001E-7</v>
      </c>
      <c r="I191" s="23" t="str">
        <f t="shared" si="10"/>
        <v/>
      </c>
      <c r="J191" s="23" t="str">
        <f t="shared" si="11"/>
        <v/>
      </c>
      <c r="K191" s="23" t="str">
        <f t="shared" si="12"/>
        <v/>
      </c>
      <c r="L191" s="154" t="str">
        <f t="shared" si="13"/>
        <v/>
      </c>
      <c r="M191" s="154" t="str">
        <f t="shared" si="14"/>
        <v/>
      </c>
    </row>
    <row r="192" spans="1:13">
      <c r="A192" s="54"/>
      <c r="B192" s="146"/>
      <c r="C192" s="146"/>
      <c r="D192" s="146"/>
      <c r="E192" s="150"/>
      <c r="F192" s="137"/>
      <c r="G192" s="91"/>
      <c r="H192" s="23">
        <v>1.9000000000000001E-7</v>
      </c>
      <c r="I192" s="23" t="str">
        <f t="shared" si="10"/>
        <v/>
      </c>
      <c r="J192" s="23" t="str">
        <f t="shared" si="11"/>
        <v/>
      </c>
      <c r="K192" s="23" t="str">
        <f t="shared" si="12"/>
        <v/>
      </c>
      <c r="L192" s="154" t="str">
        <f t="shared" si="13"/>
        <v/>
      </c>
      <c r="M192" s="154" t="str">
        <f t="shared" si="14"/>
        <v/>
      </c>
    </row>
    <row r="193" spans="1:13">
      <c r="A193" s="54"/>
      <c r="B193" s="146"/>
      <c r="C193" s="146"/>
      <c r="D193" s="146"/>
      <c r="E193" s="150"/>
      <c r="F193" s="137"/>
      <c r="G193" s="91"/>
      <c r="H193" s="23">
        <v>1.91E-7</v>
      </c>
      <c r="I193" s="23" t="str">
        <f t="shared" si="10"/>
        <v/>
      </c>
      <c r="J193" s="23" t="str">
        <f t="shared" si="11"/>
        <v/>
      </c>
      <c r="K193" s="23" t="str">
        <f t="shared" si="12"/>
        <v/>
      </c>
      <c r="L193" s="154" t="str">
        <f t="shared" si="13"/>
        <v/>
      </c>
      <c r="M193" s="154" t="str">
        <f t="shared" si="14"/>
        <v/>
      </c>
    </row>
    <row r="194" spans="1:13">
      <c r="A194" s="54"/>
      <c r="B194" s="146"/>
      <c r="C194" s="146"/>
      <c r="D194" s="146"/>
      <c r="E194" s="150"/>
      <c r="F194" s="137"/>
      <c r="G194" s="91"/>
      <c r="H194" s="23">
        <v>1.92E-7</v>
      </c>
      <c r="I194" s="23" t="str">
        <f t="shared" si="10"/>
        <v/>
      </c>
      <c r="J194" s="23" t="str">
        <f t="shared" si="11"/>
        <v/>
      </c>
      <c r="K194" s="23" t="str">
        <f t="shared" si="12"/>
        <v/>
      </c>
      <c r="L194" s="154" t="str">
        <f t="shared" si="13"/>
        <v/>
      </c>
      <c r="M194" s="154" t="str">
        <f t="shared" si="14"/>
        <v/>
      </c>
    </row>
    <row r="195" spans="1:13">
      <c r="A195" s="54"/>
      <c r="B195" s="146"/>
      <c r="C195" s="146"/>
      <c r="D195" s="146"/>
      <c r="E195" s="150"/>
      <c r="F195" s="137"/>
      <c r="G195" s="91"/>
      <c r="H195" s="23">
        <v>1.9299999999999999E-7</v>
      </c>
      <c r="I195" s="23" t="str">
        <f t="shared" si="10"/>
        <v/>
      </c>
      <c r="J195" s="23" t="str">
        <f t="shared" si="11"/>
        <v/>
      </c>
      <c r="K195" s="23" t="str">
        <f t="shared" si="12"/>
        <v/>
      </c>
      <c r="L195" s="154" t="str">
        <f t="shared" si="13"/>
        <v/>
      </c>
      <c r="M195" s="154" t="str">
        <f t="shared" si="14"/>
        <v/>
      </c>
    </row>
    <row r="196" spans="1:13">
      <c r="A196" s="54"/>
      <c r="B196" s="146"/>
      <c r="C196" s="146"/>
      <c r="D196" s="146"/>
      <c r="E196" s="150"/>
      <c r="F196" s="137"/>
      <c r="G196" s="91"/>
      <c r="H196" s="23">
        <v>1.9399999999999999E-7</v>
      </c>
      <c r="I196" s="23" t="str">
        <f t="shared" ref="I196:I251" si="15">IF(C196="yco",1000+H196,IF((C196+$H196)&lt;1,"",C196+$H196))</f>
        <v/>
      </c>
      <c r="J196" s="23" t="str">
        <f t="shared" ref="J196:J251" si="16">IF(D196="co",1000+H196,IF(D196="yco",2000+H196,IF((D196+$H196)&lt;1,"",D196+$H196)))</f>
        <v/>
      </c>
      <c r="K196" s="23" t="str">
        <f t="shared" ref="K196:K252" si="17">IF((E196+$H196)&lt;1,"",E196+$H196)</f>
        <v/>
      </c>
      <c r="L196" s="154" t="str">
        <f t="shared" ref="L196:L252" si="18">IF((B196+$H196)&lt;1,"",B196+$H196)</f>
        <v/>
      </c>
      <c r="M196" s="154" t="str">
        <f t="shared" si="14"/>
        <v/>
      </c>
    </row>
    <row r="197" spans="1:13">
      <c r="A197" s="54"/>
      <c r="B197" s="146"/>
      <c r="C197" s="146"/>
      <c r="D197" s="146"/>
      <c r="E197" s="150"/>
      <c r="F197" s="137"/>
      <c r="G197" s="91"/>
      <c r="H197" s="23">
        <v>1.9500000000000001E-7</v>
      </c>
      <c r="I197" s="23" t="str">
        <f t="shared" si="15"/>
        <v/>
      </c>
      <c r="J197" s="23" t="str">
        <f t="shared" si="16"/>
        <v/>
      </c>
      <c r="K197" s="23" t="str">
        <f t="shared" si="17"/>
        <v/>
      </c>
      <c r="L197" s="154" t="str">
        <f t="shared" si="18"/>
        <v/>
      </c>
      <c r="M197" s="154" t="str">
        <f t="shared" ref="M197:M251" si="19">IF((A197+$H197)&lt;1,"",A197+$H197)</f>
        <v/>
      </c>
    </row>
    <row r="198" spans="1:13">
      <c r="A198" s="54"/>
      <c r="B198" s="146"/>
      <c r="C198" s="146"/>
      <c r="D198" s="146"/>
      <c r="E198" s="150"/>
      <c r="F198" s="137"/>
      <c r="G198" s="91"/>
      <c r="H198" s="23">
        <v>1.9600000000000001E-7</v>
      </c>
      <c r="I198" s="23" t="str">
        <f t="shared" si="15"/>
        <v/>
      </c>
      <c r="J198" s="23" t="str">
        <f t="shared" si="16"/>
        <v/>
      </c>
      <c r="K198" s="23" t="str">
        <f t="shared" si="17"/>
        <v/>
      </c>
      <c r="L198" s="154" t="str">
        <f t="shared" si="18"/>
        <v/>
      </c>
      <c r="M198" s="154" t="str">
        <f t="shared" si="19"/>
        <v/>
      </c>
    </row>
    <row r="199" spans="1:13">
      <c r="A199" s="54"/>
      <c r="B199" s="146"/>
      <c r="C199" s="146"/>
      <c r="D199" s="146"/>
      <c r="E199" s="150"/>
      <c r="F199" s="137"/>
      <c r="G199" s="91"/>
      <c r="H199" s="23">
        <v>1.97E-7</v>
      </c>
      <c r="I199" s="23" t="str">
        <f t="shared" si="15"/>
        <v/>
      </c>
      <c r="J199" s="23" t="str">
        <f t="shared" si="16"/>
        <v/>
      </c>
      <c r="K199" s="23" t="str">
        <f t="shared" si="17"/>
        <v/>
      </c>
      <c r="L199" s="154" t="str">
        <f t="shared" si="18"/>
        <v/>
      </c>
      <c r="M199" s="154" t="str">
        <f t="shared" si="19"/>
        <v/>
      </c>
    </row>
    <row r="200" spans="1:13">
      <c r="A200" s="54"/>
      <c r="B200" s="146"/>
      <c r="C200" s="146"/>
      <c r="D200" s="146"/>
      <c r="E200" s="150"/>
      <c r="F200" s="137"/>
      <c r="G200" s="91"/>
      <c r="H200" s="23">
        <v>1.98E-7</v>
      </c>
      <c r="I200" s="23" t="str">
        <f t="shared" si="15"/>
        <v/>
      </c>
      <c r="J200" s="23" t="str">
        <f t="shared" si="16"/>
        <v/>
      </c>
      <c r="K200" s="23" t="str">
        <f t="shared" si="17"/>
        <v/>
      </c>
      <c r="L200" s="154" t="str">
        <f t="shared" si="18"/>
        <v/>
      </c>
      <c r="M200" s="154" t="str">
        <f t="shared" si="19"/>
        <v/>
      </c>
    </row>
    <row r="201" spans="1:13">
      <c r="A201" s="54"/>
      <c r="B201" s="146"/>
      <c r="C201" s="146"/>
      <c r="D201" s="146"/>
      <c r="E201" s="150"/>
      <c r="F201" s="137"/>
      <c r="G201" s="91"/>
      <c r="H201" s="23">
        <v>1.99E-7</v>
      </c>
      <c r="I201" s="23" t="str">
        <f t="shared" si="15"/>
        <v/>
      </c>
      <c r="J201" s="23" t="str">
        <f t="shared" si="16"/>
        <v/>
      </c>
      <c r="K201" s="23" t="str">
        <f t="shared" si="17"/>
        <v/>
      </c>
      <c r="L201" s="154" t="str">
        <f t="shared" si="18"/>
        <v/>
      </c>
      <c r="M201" s="154" t="str">
        <f t="shared" si="19"/>
        <v/>
      </c>
    </row>
    <row r="202" spans="1:13">
      <c r="A202" s="54"/>
      <c r="B202" s="146"/>
      <c r="C202" s="146"/>
      <c r="D202" s="146"/>
      <c r="E202" s="150"/>
      <c r="F202" s="137"/>
      <c r="G202" s="91"/>
      <c r="H202" s="23">
        <v>1.9999999999999999E-7</v>
      </c>
      <c r="I202" s="23" t="str">
        <f t="shared" si="15"/>
        <v/>
      </c>
      <c r="J202" s="23" t="str">
        <f t="shared" si="16"/>
        <v/>
      </c>
      <c r="K202" s="23" t="str">
        <f t="shared" si="17"/>
        <v/>
      </c>
      <c r="L202" s="154" t="str">
        <f t="shared" si="18"/>
        <v/>
      </c>
      <c r="M202" s="154" t="str">
        <f t="shared" si="19"/>
        <v/>
      </c>
    </row>
    <row r="203" spans="1:13">
      <c r="A203" s="54"/>
      <c r="B203" s="146"/>
      <c r="C203" s="146"/>
      <c r="D203" s="146"/>
      <c r="E203" s="150"/>
      <c r="F203" s="137"/>
      <c r="G203" s="91"/>
      <c r="H203" s="23">
        <v>2.0100000000000001E-7</v>
      </c>
      <c r="I203" s="23" t="str">
        <f t="shared" si="15"/>
        <v/>
      </c>
      <c r="J203" s="23" t="str">
        <f t="shared" si="16"/>
        <v/>
      </c>
      <c r="K203" s="23" t="str">
        <f t="shared" si="17"/>
        <v/>
      </c>
      <c r="L203" s="154" t="str">
        <f t="shared" si="18"/>
        <v/>
      </c>
      <c r="M203" s="154" t="str">
        <f t="shared" si="19"/>
        <v/>
      </c>
    </row>
    <row r="204" spans="1:13">
      <c r="A204" s="54"/>
      <c r="B204" s="146"/>
      <c r="C204" s="146"/>
      <c r="D204" s="146"/>
      <c r="E204" s="150"/>
      <c r="F204" s="137"/>
      <c r="G204" s="91"/>
      <c r="H204" s="23">
        <v>2.0200000000000001E-7</v>
      </c>
      <c r="I204" s="23" t="str">
        <f t="shared" si="15"/>
        <v/>
      </c>
      <c r="J204" s="23" t="str">
        <f t="shared" si="16"/>
        <v/>
      </c>
      <c r="K204" s="23" t="str">
        <f t="shared" si="17"/>
        <v/>
      </c>
      <c r="L204" s="154" t="str">
        <f t="shared" si="18"/>
        <v/>
      </c>
      <c r="M204" s="154" t="str">
        <f t="shared" si="19"/>
        <v/>
      </c>
    </row>
    <row r="205" spans="1:13">
      <c r="A205" s="54"/>
      <c r="B205" s="146"/>
      <c r="C205" s="146"/>
      <c r="D205" s="146"/>
      <c r="E205" s="150"/>
      <c r="F205" s="137"/>
      <c r="G205" s="91"/>
      <c r="H205" s="23">
        <v>2.03E-7</v>
      </c>
      <c r="I205" s="23" t="str">
        <f t="shared" si="15"/>
        <v/>
      </c>
      <c r="J205" s="23" t="str">
        <f t="shared" si="16"/>
        <v/>
      </c>
      <c r="K205" s="23" t="str">
        <f t="shared" si="17"/>
        <v/>
      </c>
      <c r="L205" s="154" t="str">
        <f t="shared" si="18"/>
        <v/>
      </c>
      <c r="M205" s="154" t="str">
        <f t="shared" si="19"/>
        <v/>
      </c>
    </row>
    <row r="206" spans="1:13">
      <c r="A206" s="54"/>
      <c r="B206" s="146"/>
      <c r="C206" s="146"/>
      <c r="D206" s="146"/>
      <c r="E206" s="150"/>
      <c r="F206" s="137"/>
      <c r="G206" s="91"/>
      <c r="H206" s="23">
        <v>2.04E-7</v>
      </c>
      <c r="I206" s="23" t="str">
        <f t="shared" si="15"/>
        <v/>
      </c>
      <c r="J206" s="23" t="str">
        <f t="shared" si="16"/>
        <v/>
      </c>
      <c r="K206" s="23" t="str">
        <f t="shared" si="17"/>
        <v/>
      </c>
      <c r="L206" s="154" t="str">
        <f t="shared" si="18"/>
        <v/>
      </c>
      <c r="M206" s="154" t="str">
        <f t="shared" si="19"/>
        <v/>
      </c>
    </row>
    <row r="207" spans="1:13">
      <c r="A207" s="54"/>
      <c r="B207" s="146"/>
      <c r="C207" s="146"/>
      <c r="D207" s="146"/>
      <c r="E207" s="150"/>
      <c r="F207" s="137"/>
      <c r="G207" s="91"/>
      <c r="H207" s="23">
        <v>2.05E-7</v>
      </c>
      <c r="I207" s="23" t="str">
        <f t="shared" si="15"/>
        <v/>
      </c>
      <c r="J207" s="23" t="str">
        <f t="shared" si="16"/>
        <v/>
      </c>
      <c r="K207" s="23" t="str">
        <f t="shared" si="17"/>
        <v/>
      </c>
      <c r="L207" s="154" t="str">
        <f t="shared" si="18"/>
        <v/>
      </c>
      <c r="M207" s="154" t="str">
        <f t="shared" si="19"/>
        <v/>
      </c>
    </row>
    <row r="208" spans="1:13">
      <c r="A208" s="54"/>
      <c r="B208" s="146"/>
      <c r="C208" s="146"/>
      <c r="D208" s="146"/>
      <c r="E208" s="150"/>
      <c r="F208" s="137"/>
      <c r="G208" s="91"/>
      <c r="H208" s="23">
        <v>2.0599999999999999E-7</v>
      </c>
      <c r="I208" s="23" t="str">
        <f t="shared" si="15"/>
        <v/>
      </c>
      <c r="J208" s="23" t="str">
        <f t="shared" si="16"/>
        <v/>
      </c>
      <c r="K208" s="23" t="str">
        <f t="shared" si="17"/>
        <v/>
      </c>
      <c r="L208" s="154" t="str">
        <f t="shared" si="18"/>
        <v/>
      </c>
      <c r="M208" s="154" t="str">
        <f t="shared" si="19"/>
        <v/>
      </c>
    </row>
    <row r="209" spans="1:13">
      <c r="A209" s="54"/>
      <c r="B209" s="146"/>
      <c r="C209" s="146"/>
      <c r="D209" s="146"/>
      <c r="E209" s="150"/>
      <c r="F209" s="137"/>
      <c r="G209" s="91"/>
      <c r="H209" s="23">
        <v>2.0699999999999999E-7</v>
      </c>
      <c r="I209" s="23" t="str">
        <f t="shared" si="15"/>
        <v/>
      </c>
      <c r="J209" s="23" t="str">
        <f t="shared" si="16"/>
        <v/>
      </c>
      <c r="K209" s="23" t="str">
        <f t="shared" si="17"/>
        <v/>
      </c>
      <c r="L209" s="154" t="str">
        <f t="shared" si="18"/>
        <v/>
      </c>
      <c r="M209" s="154" t="str">
        <f t="shared" si="19"/>
        <v/>
      </c>
    </row>
    <row r="210" spans="1:13">
      <c r="A210" s="54"/>
      <c r="B210" s="146"/>
      <c r="C210" s="146"/>
      <c r="D210" s="146"/>
      <c r="E210" s="150"/>
      <c r="F210" s="137"/>
      <c r="G210" s="91"/>
      <c r="H210" s="23">
        <v>2.0800000000000001E-7</v>
      </c>
      <c r="I210" s="23" t="str">
        <f t="shared" si="15"/>
        <v/>
      </c>
      <c r="J210" s="23" t="str">
        <f t="shared" si="16"/>
        <v/>
      </c>
      <c r="K210" s="23" t="str">
        <f t="shared" si="17"/>
        <v/>
      </c>
      <c r="L210" s="154" t="str">
        <f t="shared" si="18"/>
        <v/>
      </c>
      <c r="M210" s="154" t="str">
        <f t="shared" si="19"/>
        <v/>
      </c>
    </row>
    <row r="211" spans="1:13">
      <c r="A211" s="54"/>
      <c r="B211" s="146"/>
      <c r="C211" s="146"/>
      <c r="D211" s="146"/>
      <c r="E211" s="150"/>
      <c r="F211" s="137"/>
      <c r="G211" s="91"/>
      <c r="H211" s="23">
        <v>2.0900000000000001E-7</v>
      </c>
      <c r="I211" s="23" t="str">
        <f t="shared" si="15"/>
        <v/>
      </c>
      <c r="J211" s="23" t="str">
        <f t="shared" si="16"/>
        <v/>
      </c>
      <c r="K211" s="23" t="str">
        <f t="shared" si="17"/>
        <v/>
      </c>
      <c r="L211" s="154" t="str">
        <f t="shared" si="18"/>
        <v/>
      </c>
      <c r="M211" s="154" t="str">
        <f t="shared" si="19"/>
        <v/>
      </c>
    </row>
    <row r="212" spans="1:13">
      <c r="A212" s="54"/>
      <c r="B212" s="146"/>
      <c r="C212" s="146"/>
      <c r="D212" s="146"/>
      <c r="E212" s="150"/>
      <c r="F212" s="137"/>
      <c r="G212" s="91"/>
      <c r="H212" s="23">
        <v>2.1E-7</v>
      </c>
      <c r="I212" s="23" t="str">
        <f t="shared" si="15"/>
        <v/>
      </c>
      <c r="J212" s="23" t="str">
        <f t="shared" si="16"/>
        <v/>
      </c>
      <c r="K212" s="23" t="str">
        <f t="shared" si="17"/>
        <v/>
      </c>
      <c r="L212" s="154" t="str">
        <f t="shared" si="18"/>
        <v/>
      </c>
      <c r="M212" s="154" t="str">
        <f t="shared" si="19"/>
        <v/>
      </c>
    </row>
    <row r="213" spans="1:13">
      <c r="A213" s="54"/>
      <c r="B213" s="146"/>
      <c r="C213" s="146"/>
      <c r="D213" s="146"/>
      <c r="E213" s="150"/>
      <c r="F213" s="137"/>
      <c r="G213" s="91"/>
      <c r="H213" s="23">
        <v>2.11E-7</v>
      </c>
      <c r="I213" s="23" t="str">
        <f t="shared" si="15"/>
        <v/>
      </c>
      <c r="J213" s="23" t="str">
        <f t="shared" si="16"/>
        <v/>
      </c>
      <c r="K213" s="23" t="str">
        <f t="shared" si="17"/>
        <v/>
      </c>
      <c r="L213" s="154" t="str">
        <f t="shared" si="18"/>
        <v/>
      </c>
      <c r="M213" s="154" t="str">
        <f t="shared" si="19"/>
        <v/>
      </c>
    </row>
    <row r="214" spans="1:13">
      <c r="A214" s="54"/>
      <c r="B214" s="146"/>
      <c r="C214" s="146"/>
      <c r="D214" s="146"/>
      <c r="E214" s="150"/>
      <c r="F214" s="137"/>
      <c r="G214" s="91"/>
      <c r="H214" s="23">
        <v>2.1199999999999999E-7</v>
      </c>
      <c r="I214" s="23" t="str">
        <f t="shared" si="15"/>
        <v/>
      </c>
      <c r="J214" s="23" t="str">
        <f t="shared" si="16"/>
        <v/>
      </c>
      <c r="K214" s="23" t="str">
        <f t="shared" si="17"/>
        <v/>
      </c>
      <c r="L214" s="154" t="str">
        <f t="shared" si="18"/>
        <v/>
      </c>
      <c r="M214" s="154" t="str">
        <f t="shared" si="19"/>
        <v/>
      </c>
    </row>
    <row r="215" spans="1:13">
      <c r="A215" s="54"/>
      <c r="B215" s="146"/>
      <c r="C215" s="146"/>
      <c r="D215" s="146"/>
      <c r="E215" s="150"/>
      <c r="F215" s="137"/>
      <c r="G215" s="91"/>
      <c r="H215" s="23">
        <v>2.1299999999999999E-7</v>
      </c>
      <c r="I215" s="23" t="str">
        <f t="shared" si="15"/>
        <v/>
      </c>
      <c r="J215" s="23" t="str">
        <f t="shared" si="16"/>
        <v/>
      </c>
      <c r="K215" s="23" t="str">
        <f t="shared" si="17"/>
        <v/>
      </c>
      <c r="L215" s="154" t="str">
        <f t="shared" si="18"/>
        <v/>
      </c>
      <c r="M215" s="154" t="str">
        <f t="shared" si="19"/>
        <v/>
      </c>
    </row>
    <row r="216" spans="1:13">
      <c r="A216" s="54"/>
      <c r="B216" s="146"/>
      <c r="C216" s="146"/>
      <c r="D216" s="146"/>
      <c r="E216" s="150"/>
      <c r="F216" s="137"/>
      <c r="G216" s="91"/>
      <c r="H216" s="23">
        <v>2.1400000000000001E-7</v>
      </c>
      <c r="I216" s="23" t="str">
        <f t="shared" si="15"/>
        <v/>
      </c>
      <c r="J216" s="23" t="str">
        <f t="shared" si="16"/>
        <v/>
      </c>
      <c r="K216" s="23" t="str">
        <f t="shared" si="17"/>
        <v/>
      </c>
      <c r="L216" s="154" t="str">
        <f t="shared" si="18"/>
        <v/>
      </c>
      <c r="M216" s="154" t="str">
        <f t="shared" si="19"/>
        <v/>
      </c>
    </row>
    <row r="217" spans="1:13">
      <c r="A217" s="54"/>
      <c r="B217" s="146"/>
      <c r="C217" s="146"/>
      <c r="D217" s="146"/>
      <c r="E217" s="150"/>
      <c r="F217" s="137"/>
      <c r="G217" s="91"/>
      <c r="H217" s="23">
        <v>2.1500000000000001E-7</v>
      </c>
      <c r="I217" s="23" t="str">
        <f t="shared" si="15"/>
        <v/>
      </c>
      <c r="J217" s="23" t="str">
        <f t="shared" si="16"/>
        <v/>
      </c>
      <c r="K217" s="23" t="str">
        <f t="shared" si="17"/>
        <v/>
      </c>
      <c r="L217" s="154" t="str">
        <f t="shared" si="18"/>
        <v/>
      </c>
      <c r="M217" s="154" t="str">
        <f t="shared" si="19"/>
        <v/>
      </c>
    </row>
    <row r="218" spans="1:13">
      <c r="A218" s="54"/>
      <c r="B218" s="146"/>
      <c r="C218" s="146"/>
      <c r="D218" s="146"/>
      <c r="E218" s="150"/>
      <c r="F218" s="137"/>
      <c r="G218" s="91"/>
      <c r="H218" s="23">
        <v>2.16E-7</v>
      </c>
      <c r="I218" s="23" t="str">
        <f t="shared" si="15"/>
        <v/>
      </c>
      <c r="J218" s="23" t="str">
        <f t="shared" si="16"/>
        <v/>
      </c>
      <c r="K218" s="23" t="str">
        <f t="shared" si="17"/>
        <v/>
      </c>
      <c r="L218" s="154" t="str">
        <f t="shared" si="18"/>
        <v/>
      </c>
      <c r="M218" s="154" t="str">
        <f t="shared" si="19"/>
        <v/>
      </c>
    </row>
    <row r="219" spans="1:13">
      <c r="A219" s="54"/>
      <c r="B219" s="146"/>
      <c r="C219" s="146"/>
      <c r="D219" s="146"/>
      <c r="E219" s="150"/>
      <c r="F219" s="137"/>
      <c r="G219" s="91"/>
      <c r="H219" s="23">
        <v>2.17E-7</v>
      </c>
      <c r="I219" s="23" t="str">
        <f t="shared" si="15"/>
        <v/>
      </c>
      <c r="J219" s="23" t="str">
        <f t="shared" si="16"/>
        <v/>
      </c>
      <c r="K219" s="23" t="str">
        <f t="shared" si="17"/>
        <v/>
      </c>
      <c r="L219" s="154" t="str">
        <f t="shared" si="18"/>
        <v/>
      </c>
      <c r="M219" s="154" t="str">
        <f t="shared" si="19"/>
        <v/>
      </c>
    </row>
    <row r="220" spans="1:13">
      <c r="A220" s="54"/>
      <c r="B220" s="146"/>
      <c r="C220" s="146"/>
      <c r="D220" s="146"/>
      <c r="E220" s="150"/>
      <c r="F220" s="137"/>
      <c r="G220" s="91"/>
      <c r="H220" s="23">
        <v>2.1799999999999999E-7</v>
      </c>
      <c r="I220" s="23" t="str">
        <f t="shared" si="15"/>
        <v/>
      </c>
      <c r="J220" s="23" t="str">
        <f t="shared" si="16"/>
        <v/>
      </c>
      <c r="K220" s="23" t="str">
        <f t="shared" si="17"/>
        <v/>
      </c>
      <c r="L220" s="154" t="str">
        <f t="shared" si="18"/>
        <v/>
      </c>
      <c r="M220" s="154" t="str">
        <f t="shared" si="19"/>
        <v/>
      </c>
    </row>
    <row r="221" spans="1:13">
      <c r="A221" s="54"/>
      <c r="B221" s="146"/>
      <c r="C221" s="146"/>
      <c r="D221" s="146"/>
      <c r="E221" s="150"/>
      <c r="F221" s="137"/>
      <c r="G221" s="91"/>
      <c r="H221" s="23">
        <v>2.1899999999999999E-7</v>
      </c>
      <c r="I221" s="23" t="str">
        <f t="shared" si="15"/>
        <v/>
      </c>
      <c r="J221" s="23" t="str">
        <f t="shared" si="16"/>
        <v/>
      </c>
      <c r="K221" s="23" t="str">
        <f t="shared" si="17"/>
        <v/>
      </c>
      <c r="L221" s="154" t="str">
        <f t="shared" si="18"/>
        <v/>
      </c>
      <c r="M221" s="154" t="str">
        <f t="shared" si="19"/>
        <v/>
      </c>
    </row>
    <row r="222" spans="1:13">
      <c r="A222" s="54"/>
      <c r="B222" s="146"/>
      <c r="C222" s="146"/>
      <c r="D222" s="146"/>
      <c r="E222" s="150"/>
      <c r="F222" s="137"/>
      <c r="G222" s="91"/>
      <c r="H222" s="23">
        <v>2.2000000000000001E-7</v>
      </c>
      <c r="I222" s="23" t="str">
        <f t="shared" si="15"/>
        <v/>
      </c>
      <c r="J222" s="23" t="str">
        <f t="shared" si="16"/>
        <v/>
      </c>
      <c r="K222" s="23" t="str">
        <f t="shared" si="17"/>
        <v/>
      </c>
      <c r="L222" s="154" t="str">
        <f t="shared" si="18"/>
        <v/>
      </c>
      <c r="M222" s="154" t="str">
        <f t="shared" si="19"/>
        <v/>
      </c>
    </row>
    <row r="223" spans="1:13">
      <c r="A223" s="54"/>
      <c r="B223" s="146"/>
      <c r="C223" s="146"/>
      <c r="D223" s="146"/>
      <c r="E223" s="150"/>
      <c r="F223" s="137"/>
      <c r="G223" s="91"/>
      <c r="H223" s="23">
        <v>2.2100000000000001E-7</v>
      </c>
      <c r="I223" s="23" t="str">
        <f t="shared" si="15"/>
        <v/>
      </c>
      <c r="J223" s="23" t="str">
        <f t="shared" si="16"/>
        <v/>
      </c>
      <c r="K223" s="23" t="str">
        <f t="shared" si="17"/>
        <v/>
      </c>
      <c r="L223" s="154" t="str">
        <f t="shared" si="18"/>
        <v/>
      </c>
      <c r="M223" s="154" t="str">
        <f t="shared" si="19"/>
        <v/>
      </c>
    </row>
    <row r="224" spans="1:13">
      <c r="A224" s="54"/>
      <c r="B224" s="146"/>
      <c r="C224" s="146"/>
      <c r="D224" s="146"/>
      <c r="E224" s="150"/>
      <c r="F224" s="137"/>
      <c r="G224" s="91"/>
      <c r="H224" s="23">
        <v>2.22E-7</v>
      </c>
      <c r="I224" s="23" t="str">
        <f t="shared" si="15"/>
        <v/>
      </c>
      <c r="J224" s="23" t="str">
        <f t="shared" si="16"/>
        <v/>
      </c>
      <c r="K224" s="23" t="str">
        <f t="shared" si="17"/>
        <v/>
      </c>
      <c r="L224" s="154" t="str">
        <f t="shared" si="18"/>
        <v/>
      </c>
      <c r="M224" s="154" t="str">
        <f t="shared" si="19"/>
        <v/>
      </c>
    </row>
    <row r="225" spans="1:13">
      <c r="A225" s="54"/>
      <c r="B225" s="146"/>
      <c r="C225" s="146"/>
      <c r="D225" s="146"/>
      <c r="E225" s="150"/>
      <c r="F225" s="137"/>
      <c r="G225" s="91"/>
      <c r="H225" s="23">
        <v>2.23E-7</v>
      </c>
      <c r="I225" s="23" t="str">
        <f t="shared" si="15"/>
        <v/>
      </c>
      <c r="J225" s="23" t="str">
        <f t="shared" si="16"/>
        <v/>
      </c>
      <c r="K225" s="23" t="str">
        <f t="shared" si="17"/>
        <v/>
      </c>
      <c r="L225" s="154" t="str">
        <f t="shared" si="18"/>
        <v/>
      </c>
      <c r="M225" s="154" t="str">
        <f t="shared" si="19"/>
        <v/>
      </c>
    </row>
    <row r="226" spans="1:13">
      <c r="A226" s="54"/>
      <c r="B226" s="146"/>
      <c r="C226" s="146"/>
      <c r="D226" s="146"/>
      <c r="E226" s="150"/>
      <c r="F226" s="137"/>
      <c r="G226" s="91"/>
      <c r="H226" s="23">
        <v>2.2399999999999999E-7</v>
      </c>
      <c r="I226" s="23" t="str">
        <f t="shared" si="15"/>
        <v/>
      </c>
      <c r="J226" s="23" t="str">
        <f t="shared" si="16"/>
        <v/>
      </c>
      <c r="K226" s="23" t="str">
        <f t="shared" si="17"/>
        <v/>
      </c>
      <c r="L226" s="154" t="str">
        <f t="shared" si="18"/>
        <v/>
      </c>
      <c r="M226" s="154" t="str">
        <f t="shared" si="19"/>
        <v/>
      </c>
    </row>
    <row r="227" spans="1:13">
      <c r="A227" s="54"/>
      <c r="B227" s="146"/>
      <c r="C227" s="146"/>
      <c r="D227" s="146"/>
      <c r="E227" s="150"/>
      <c r="F227" s="137"/>
      <c r="G227" s="91"/>
      <c r="H227" s="23">
        <v>2.2499999999999999E-7</v>
      </c>
      <c r="I227" s="23" t="str">
        <f t="shared" si="15"/>
        <v/>
      </c>
      <c r="J227" s="23" t="str">
        <f t="shared" si="16"/>
        <v/>
      </c>
      <c r="K227" s="23" t="str">
        <f t="shared" si="17"/>
        <v/>
      </c>
      <c r="L227" s="154" t="str">
        <f t="shared" si="18"/>
        <v/>
      </c>
      <c r="M227" s="154" t="str">
        <f t="shared" si="19"/>
        <v/>
      </c>
    </row>
    <row r="228" spans="1:13">
      <c r="A228" s="54"/>
      <c r="B228" s="146"/>
      <c r="C228" s="146"/>
      <c r="D228" s="146"/>
      <c r="E228" s="150"/>
      <c r="F228" s="137"/>
      <c r="G228" s="91"/>
      <c r="H228" s="23">
        <v>2.2600000000000001E-7</v>
      </c>
      <c r="I228" s="23" t="str">
        <f t="shared" si="15"/>
        <v/>
      </c>
      <c r="J228" s="23" t="str">
        <f t="shared" si="16"/>
        <v/>
      </c>
      <c r="K228" s="23" t="str">
        <f t="shared" si="17"/>
        <v/>
      </c>
      <c r="L228" s="154" t="str">
        <f t="shared" si="18"/>
        <v/>
      </c>
      <c r="M228" s="154" t="str">
        <f t="shared" si="19"/>
        <v/>
      </c>
    </row>
    <row r="229" spans="1:13">
      <c r="A229" s="54"/>
      <c r="B229" s="146"/>
      <c r="C229" s="146"/>
      <c r="D229" s="146"/>
      <c r="E229" s="150"/>
      <c r="F229" s="137"/>
      <c r="G229" s="91"/>
      <c r="H229" s="23">
        <v>2.2700000000000001E-7</v>
      </c>
      <c r="I229" s="23" t="str">
        <f t="shared" si="15"/>
        <v/>
      </c>
      <c r="J229" s="23" t="str">
        <f t="shared" si="16"/>
        <v/>
      </c>
      <c r="K229" s="23" t="str">
        <f t="shared" si="17"/>
        <v/>
      </c>
      <c r="L229" s="154" t="str">
        <f t="shared" si="18"/>
        <v/>
      </c>
      <c r="M229" s="154" t="str">
        <f t="shared" si="19"/>
        <v/>
      </c>
    </row>
    <row r="230" spans="1:13">
      <c r="A230" s="54"/>
      <c r="B230" s="146"/>
      <c r="C230" s="146"/>
      <c r="D230" s="146"/>
      <c r="E230" s="150"/>
      <c r="F230" s="137"/>
      <c r="G230" s="91"/>
      <c r="H230" s="23">
        <v>2.28E-7</v>
      </c>
      <c r="I230" s="23" t="str">
        <f t="shared" si="15"/>
        <v/>
      </c>
      <c r="J230" s="23" t="str">
        <f t="shared" si="16"/>
        <v/>
      </c>
      <c r="K230" s="23" t="str">
        <f t="shared" si="17"/>
        <v/>
      </c>
      <c r="L230" s="154" t="str">
        <f t="shared" si="18"/>
        <v/>
      </c>
      <c r="M230" s="154" t="str">
        <f t="shared" si="19"/>
        <v/>
      </c>
    </row>
    <row r="231" spans="1:13">
      <c r="A231" s="54"/>
      <c r="B231" s="146"/>
      <c r="C231" s="146"/>
      <c r="D231" s="146"/>
      <c r="E231" s="150"/>
      <c r="F231" s="137"/>
      <c r="G231" s="91"/>
      <c r="H231" s="23">
        <v>2.29E-7</v>
      </c>
      <c r="I231" s="23" t="str">
        <f t="shared" si="15"/>
        <v/>
      </c>
      <c r="J231" s="23" t="str">
        <f t="shared" si="16"/>
        <v/>
      </c>
      <c r="K231" s="23" t="str">
        <f t="shared" si="17"/>
        <v/>
      </c>
      <c r="L231" s="154" t="str">
        <f t="shared" si="18"/>
        <v/>
      </c>
      <c r="M231" s="154" t="str">
        <f t="shared" si="19"/>
        <v/>
      </c>
    </row>
    <row r="232" spans="1:13">
      <c r="A232" s="54"/>
      <c r="B232" s="146"/>
      <c r="C232" s="146"/>
      <c r="D232" s="146"/>
      <c r="E232" s="150"/>
      <c r="F232" s="137"/>
      <c r="G232" s="91"/>
      <c r="H232" s="23">
        <v>2.2999999999999999E-7</v>
      </c>
      <c r="I232" s="23" t="str">
        <f t="shared" si="15"/>
        <v/>
      </c>
      <c r="J232" s="23" t="str">
        <f t="shared" si="16"/>
        <v/>
      </c>
      <c r="K232" s="23" t="str">
        <f t="shared" si="17"/>
        <v/>
      </c>
      <c r="L232" s="154" t="str">
        <f t="shared" si="18"/>
        <v/>
      </c>
      <c r="M232" s="154" t="str">
        <f t="shared" si="19"/>
        <v/>
      </c>
    </row>
    <row r="233" spans="1:13">
      <c r="A233" s="54"/>
      <c r="B233" s="146"/>
      <c r="C233" s="146"/>
      <c r="D233" s="146"/>
      <c r="E233" s="150"/>
      <c r="F233" s="137"/>
      <c r="G233" s="91"/>
      <c r="H233" s="23">
        <v>2.3099999999999999E-7</v>
      </c>
      <c r="I233" s="23" t="str">
        <f t="shared" si="15"/>
        <v/>
      </c>
      <c r="J233" s="23" t="str">
        <f t="shared" si="16"/>
        <v/>
      </c>
      <c r="K233" s="23" t="str">
        <f t="shared" si="17"/>
        <v/>
      </c>
      <c r="L233" s="154" t="str">
        <f t="shared" si="18"/>
        <v/>
      </c>
      <c r="M233" s="154" t="str">
        <f t="shared" si="19"/>
        <v/>
      </c>
    </row>
    <row r="234" spans="1:13">
      <c r="A234" s="54"/>
      <c r="B234" s="146"/>
      <c r="C234" s="146"/>
      <c r="D234" s="146"/>
      <c r="E234" s="150"/>
      <c r="F234" s="137"/>
      <c r="G234" s="91"/>
      <c r="H234" s="23">
        <v>2.3200000000000001E-7</v>
      </c>
      <c r="I234" s="23" t="str">
        <f t="shared" si="15"/>
        <v/>
      </c>
      <c r="J234" s="23" t="str">
        <f t="shared" si="16"/>
        <v/>
      </c>
      <c r="K234" s="23" t="str">
        <f t="shared" si="17"/>
        <v/>
      </c>
      <c r="L234" s="154" t="str">
        <f t="shared" si="18"/>
        <v/>
      </c>
      <c r="M234" s="154" t="str">
        <f t="shared" si="19"/>
        <v/>
      </c>
    </row>
    <row r="235" spans="1:13">
      <c r="A235" s="54"/>
      <c r="B235" s="146"/>
      <c r="C235" s="146"/>
      <c r="D235" s="146"/>
      <c r="E235" s="150"/>
      <c r="F235" s="137"/>
      <c r="G235" s="91"/>
      <c r="H235" s="23">
        <v>2.3300000000000001E-7</v>
      </c>
      <c r="I235" s="23" t="str">
        <f t="shared" si="15"/>
        <v/>
      </c>
      <c r="J235" s="23" t="str">
        <f t="shared" si="16"/>
        <v/>
      </c>
      <c r="K235" s="23" t="str">
        <f t="shared" si="17"/>
        <v/>
      </c>
      <c r="L235" s="154" t="str">
        <f t="shared" si="18"/>
        <v/>
      </c>
      <c r="M235" s="154" t="str">
        <f t="shared" si="19"/>
        <v/>
      </c>
    </row>
    <row r="236" spans="1:13">
      <c r="A236" s="54"/>
      <c r="B236" s="146"/>
      <c r="C236" s="146"/>
      <c r="D236" s="146"/>
      <c r="E236" s="150"/>
      <c r="F236" s="137"/>
      <c r="G236" s="91"/>
      <c r="H236" s="23">
        <v>2.34E-7</v>
      </c>
      <c r="I236" s="23" t="str">
        <f t="shared" si="15"/>
        <v/>
      </c>
      <c r="J236" s="23" t="str">
        <f t="shared" si="16"/>
        <v/>
      </c>
      <c r="K236" s="23" t="str">
        <f t="shared" si="17"/>
        <v/>
      </c>
      <c r="L236" s="154" t="str">
        <f t="shared" si="18"/>
        <v/>
      </c>
      <c r="M236" s="154" t="str">
        <f t="shared" si="19"/>
        <v/>
      </c>
    </row>
    <row r="237" spans="1:13">
      <c r="A237" s="54"/>
      <c r="B237" s="146"/>
      <c r="C237" s="146"/>
      <c r="D237" s="146"/>
      <c r="E237" s="150"/>
      <c r="F237" s="137"/>
      <c r="G237" s="91"/>
      <c r="H237" s="23">
        <v>2.35E-7</v>
      </c>
      <c r="I237" s="23" t="str">
        <f t="shared" si="15"/>
        <v/>
      </c>
      <c r="J237" s="23" t="str">
        <f t="shared" si="16"/>
        <v/>
      </c>
      <c r="K237" s="23" t="str">
        <f t="shared" si="17"/>
        <v/>
      </c>
      <c r="L237" s="154" t="str">
        <f t="shared" si="18"/>
        <v/>
      </c>
      <c r="M237" s="154" t="str">
        <f t="shared" si="19"/>
        <v/>
      </c>
    </row>
    <row r="238" spans="1:13">
      <c r="A238" s="54"/>
      <c r="B238" s="146"/>
      <c r="C238" s="146"/>
      <c r="D238" s="146"/>
      <c r="E238" s="150"/>
      <c r="F238" s="137"/>
      <c r="G238" s="91"/>
      <c r="H238" s="23">
        <v>2.36E-7</v>
      </c>
      <c r="I238" s="23" t="str">
        <f t="shared" si="15"/>
        <v/>
      </c>
      <c r="J238" s="23" t="str">
        <f t="shared" si="16"/>
        <v/>
      </c>
      <c r="K238" s="23" t="str">
        <f t="shared" si="17"/>
        <v/>
      </c>
      <c r="L238" s="154" t="str">
        <f t="shared" si="18"/>
        <v/>
      </c>
      <c r="M238" s="154" t="str">
        <f t="shared" si="19"/>
        <v/>
      </c>
    </row>
    <row r="239" spans="1:13">
      <c r="A239" s="54"/>
      <c r="B239" s="146"/>
      <c r="C239" s="146"/>
      <c r="D239" s="146"/>
      <c r="E239" s="150"/>
      <c r="F239" s="137"/>
      <c r="G239" s="91"/>
      <c r="H239" s="23">
        <v>2.3699999999999999E-7</v>
      </c>
      <c r="I239" s="23" t="str">
        <f t="shared" si="15"/>
        <v/>
      </c>
      <c r="J239" s="23" t="str">
        <f t="shared" si="16"/>
        <v/>
      </c>
      <c r="K239" s="23" t="str">
        <f t="shared" si="17"/>
        <v/>
      </c>
      <c r="L239" s="154" t="str">
        <f t="shared" si="18"/>
        <v/>
      </c>
      <c r="M239" s="154" t="str">
        <f t="shared" si="19"/>
        <v/>
      </c>
    </row>
    <row r="240" spans="1:13">
      <c r="A240" s="54"/>
      <c r="B240" s="146"/>
      <c r="C240" s="146"/>
      <c r="D240" s="146"/>
      <c r="E240" s="150"/>
      <c r="F240" s="137"/>
      <c r="G240" s="91"/>
      <c r="H240" s="23">
        <v>2.3799999999999999E-7</v>
      </c>
      <c r="I240" s="23" t="str">
        <f t="shared" si="15"/>
        <v/>
      </c>
      <c r="J240" s="23" t="str">
        <f t="shared" si="16"/>
        <v/>
      </c>
      <c r="K240" s="23" t="str">
        <f t="shared" si="17"/>
        <v/>
      </c>
      <c r="L240" s="154" t="str">
        <f t="shared" si="18"/>
        <v/>
      </c>
      <c r="M240" s="154" t="str">
        <f t="shared" si="19"/>
        <v/>
      </c>
    </row>
    <row r="241" spans="1:13">
      <c r="A241" s="54"/>
      <c r="B241" s="146"/>
      <c r="C241" s="146"/>
      <c r="D241" s="146"/>
      <c r="E241" s="150"/>
      <c r="F241" s="137"/>
      <c r="G241" s="91"/>
      <c r="H241" s="23">
        <v>2.3900000000000001E-7</v>
      </c>
      <c r="I241" s="23" t="str">
        <f t="shared" si="15"/>
        <v/>
      </c>
      <c r="J241" s="23" t="str">
        <f t="shared" si="16"/>
        <v/>
      </c>
      <c r="K241" s="23" t="str">
        <f t="shared" si="17"/>
        <v/>
      </c>
      <c r="L241" s="154" t="str">
        <f t="shared" si="18"/>
        <v/>
      </c>
      <c r="M241" s="154" t="str">
        <f t="shared" si="19"/>
        <v/>
      </c>
    </row>
    <row r="242" spans="1:13">
      <c r="A242" s="54"/>
      <c r="B242" s="146"/>
      <c r="C242" s="146"/>
      <c r="D242" s="146"/>
      <c r="E242" s="150"/>
      <c r="F242" s="137"/>
      <c r="G242" s="91"/>
      <c r="H242" s="23">
        <v>2.3999999999999998E-7</v>
      </c>
      <c r="I242" s="23" t="str">
        <f t="shared" si="15"/>
        <v/>
      </c>
      <c r="J242" s="23" t="str">
        <f t="shared" si="16"/>
        <v/>
      </c>
      <c r="K242" s="23" t="str">
        <f t="shared" si="17"/>
        <v/>
      </c>
      <c r="L242" s="154" t="str">
        <f t="shared" si="18"/>
        <v/>
      </c>
      <c r="M242" s="154" t="str">
        <f t="shared" si="19"/>
        <v/>
      </c>
    </row>
    <row r="243" spans="1:13">
      <c r="A243" s="54"/>
      <c r="B243" s="146"/>
      <c r="C243" s="146"/>
      <c r="D243" s="146"/>
      <c r="E243" s="150"/>
      <c r="F243" s="137"/>
      <c r="G243" s="91"/>
      <c r="H243" s="23">
        <v>2.41E-7</v>
      </c>
      <c r="I243" s="23" t="str">
        <f t="shared" si="15"/>
        <v/>
      </c>
      <c r="J243" s="23" t="str">
        <f t="shared" si="16"/>
        <v/>
      </c>
      <c r="K243" s="23" t="str">
        <f t="shared" si="17"/>
        <v/>
      </c>
      <c r="L243" s="154" t="str">
        <f t="shared" si="18"/>
        <v/>
      </c>
      <c r="M243" s="154" t="str">
        <f t="shared" si="19"/>
        <v/>
      </c>
    </row>
    <row r="244" spans="1:13">
      <c r="A244" s="54"/>
      <c r="B244" s="146"/>
      <c r="C244" s="146"/>
      <c r="D244" s="146"/>
      <c r="E244" s="150"/>
      <c r="F244" s="137"/>
      <c r="G244" s="91"/>
      <c r="H244" s="23">
        <v>2.4200000000000002E-7</v>
      </c>
      <c r="I244" s="23" t="str">
        <f t="shared" si="15"/>
        <v/>
      </c>
      <c r="J244" s="23" t="str">
        <f t="shared" si="16"/>
        <v/>
      </c>
      <c r="K244" s="23" t="str">
        <f t="shared" si="17"/>
        <v/>
      </c>
      <c r="L244" s="154" t="str">
        <f t="shared" si="18"/>
        <v/>
      </c>
      <c r="M244" s="154" t="str">
        <f t="shared" si="19"/>
        <v/>
      </c>
    </row>
    <row r="245" spans="1:13">
      <c r="A245" s="54"/>
      <c r="B245" s="146"/>
      <c r="C245" s="146"/>
      <c r="D245" s="146"/>
      <c r="E245" s="150"/>
      <c r="F245" s="137"/>
      <c r="G245" s="91"/>
      <c r="H245" s="23">
        <v>2.4299999999999999E-7</v>
      </c>
      <c r="I245" s="23" t="str">
        <f t="shared" si="15"/>
        <v/>
      </c>
      <c r="J245" s="23" t="str">
        <f t="shared" si="16"/>
        <v/>
      </c>
      <c r="K245" s="23" t="str">
        <f t="shared" si="17"/>
        <v/>
      </c>
      <c r="L245" s="154" t="str">
        <f t="shared" si="18"/>
        <v/>
      </c>
      <c r="M245" s="154" t="str">
        <f t="shared" si="19"/>
        <v/>
      </c>
    </row>
    <row r="246" spans="1:13">
      <c r="A246" s="54"/>
      <c r="B246" s="146"/>
      <c r="C246" s="146"/>
      <c r="D246" s="146"/>
      <c r="E246" s="150"/>
      <c r="F246" s="137"/>
      <c r="G246" s="91"/>
      <c r="H246" s="23">
        <v>2.4400000000000001E-7</v>
      </c>
      <c r="I246" s="23" t="str">
        <f t="shared" si="15"/>
        <v/>
      </c>
      <c r="J246" s="23" t="str">
        <f t="shared" si="16"/>
        <v/>
      </c>
      <c r="K246" s="23" t="str">
        <f t="shared" si="17"/>
        <v/>
      </c>
      <c r="L246" s="154" t="str">
        <f t="shared" si="18"/>
        <v/>
      </c>
      <c r="M246" s="154" t="str">
        <f t="shared" si="19"/>
        <v/>
      </c>
    </row>
    <row r="247" spans="1:13">
      <c r="A247" s="54"/>
      <c r="B247" s="146"/>
      <c r="C247" s="146"/>
      <c r="D247" s="146"/>
      <c r="E247" s="150"/>
      <c r="F247" s="137"/>
      <c r="G247" s="91"/>
      <c r="H247" s="23">
        <v>2.4499999999999998E-7</v>
      </c>
      <c r="I247" s="23" t="str">
        <f t="shared" si="15"/>
        <v/>
      </c>
      <c r="J247" s="23" t="str">
        <f t="shared" si="16"/>
        <v/>
      </c>
      <c r="K247" s="23" t="str">
        <f t="shared" si="17"/>
        <v/>
      </c>
      <c r="L247" s="154" t="str">
        <f t="shared" si="18"/>
        <v/>
      </c>
      <c r="M247" s="154" t="str">
        <f t="shared" si="19"/>
        <v/>
      </c>
    </row>
    <row r="248" spans="1:13">
      <c r="A248" s="54"/>
      <c r="B248" s="146"/>
      <c r="C248" s="146"/>
      <c r="D248" s="146"/>
      <c r="E248" s="150"/>
      <c r="F248" s="137"/>
      <c r="G248" s="91"/>
      <c r="H248" s="23">
        <v>2.4600000000000001E-7</v>
      </c>
      <c r="I248" s="23" t="str">
        <f t="shared" si="15"/>
        <v/>
      </c>
      <c r="J248" s="23" t="str">
        <f t="shared" si="16"/>
        <v/>
      </c>
      <c r="K248" s="23" t="str">
        <f t="shared" si="17"/>
        <v/>
      </c>
      <c r="L248" s="154" t="str">
        <f t="shared" si="18"/>
        <v/>
      </c>
      <c r="M248" s="154" t="str">
        <f t="shared" si="19"/>
        <v/>
      </c>
    </row>
    <row r="249" spans="1:13">
      <c r="A249" s="54"/>
      <c r="B249" s="146"/>
      <c r="C249" s="146"/>
      <c r="D249" s="146"/>
      <c r="E249" s="150"/>
      <c r="F249" s="137"/>
      <c r="G249" s="91"/>
      <c r="H249" s="23">
        <v>2.4699999999999998E-7</v>
      </c>
      <c r="I249" s="23" t="str">
        <f t="shared" si="15"/>
        <v/>
      </c>
      <c r="J249" s="23" t="str">
        <f t="shared" si="16"/>
        <v/>
      </c>
      <c r="K249" s="23" t="str">
        <f t="shared" si="17"/>
        <v/>
      </c>
      <c r="L249" s="154" t="str">
        <f t="shared" si="18"/>
        <v/>
      </c>
      <c r="M249" s="154" t="str">
        <f t="shared" si="19"/>
        <v/>
      </c>
    </row>
    <row r="250" spans="1:13">
      <c r="A250" s="54"/>
      <c r="B250" s="146"/>
      <c r="C250" s="146"/>
      <c r="D250" s="146"/>
      <c r="E250" s="150"/>
      <c r="F250" s="137"/>
      <c r="G250" s="91"/>
      <c r="H250" s="23">
        <v>2.48E-7</v>
      </c>
      <c r="I250" s="23" t="str">
        <f t="shared" si="15"/>
        <v/>
      </c>
      <c r="J250" s="23" t="str">
        <f t="shared" si="16"/>
        <v/>
      </c>
      <c r="K250" s="23" t="str">
        <f t="shared" si="17"/>
        <v/>
      </c>
      <c r="L250" s="154" t="str">
        <f t="shared" si="18"/>
        <v/>
      </c>
      <c r="M250" s="154" t="str">
        <f t="shared" si="19"/>
        <v/>
      </c>
    </row>
    <row r="251" spans="1:13">
      <c r="A251" s="54"/>
      <c r="B251" s="146"/>
      <c r="C251" s="146"/>
      <c r="D251" s="146"/>
      <c r="E251" s="150"/>
      <c r="F251" s="137"/>
      <c r="G251" s="91"/>
      <c r="H251" s="23">
        <v>2.4900000000000002E-7</v>
      </c>
      <c r="I251" s="23" t="str">
        <f t="shared" si="15"/>
        <v/>
      </c>
      <c r="J251" s="23" t="str">
        <f t="shared" si="16"/>
        <v/>
      </c>
      <c r="K251" s="23" t="str">
        <f t="shared" si="17"/>
        <v/>
      </c>
      <c r="L251" s="154" t="str">
        <f t="shared" si="18"/>
        <v/>
      </c>
      <c r="M251" s="154" t="str">
        <f t="shared" si="19"/>
        <v/>
      </c>
    </row>
    <row r="252" spans="1:13" ht="16.5" thickBot="1">
      <c r="A252" s="56"/>
      <c r="B252" s="152"/>
      <c r="C252" s="152"/>
      <c r="D252" s="152"/>
      <c r="E252" s="153"/>
      <c r="F252" s="138"/>
      <c r="G252" s="92"/>
      <c r="H252" s="23">
        <v>2.4999999999999999E-7</v>
      </c>
      <c r="I252" s="23" t="str">
        <f>IF(C252="yco",1000+H252,IF((C252+$H252)&lt;1,"",C252+$H252))</f>
        <v/>
      </c>
      <c r="J252" s="23" t="str">
        <f>IF(D252="co",1000+H252,IF(D252="yco",2000+H252,IF((D252+$H252)&lt;1,"",D252+$H252)))</f>
        <v/>
      </c>
      <c r="K252" s="23" t="str">
        <f t="shared" si="17"/>
        <v/>
      </c>
      <c r="L252" s="154" t="str">
        <f t="shared" si="18"/>
        <v/>
      </c>
      <c r="M252" s="154" t="str">
        <f>IF((A252+$H252)&lt;1,"",A252+$H252)</f>
        <v/>
      </c>
    </row>
  </sheetData>
  <sheetProtection sheet="1" selectLockedCells="1"/>
  <mergeCells count="5">
    <mergeCell ref="F1:F2"/>
    <mergeCell ref="G1:G2"/>
    <mergeCell ref="A1:E1"/>
    <mergeCell ref="O4:Q7"/>
    <mergeCell ref="O8:Q11"/>
  </mergeCells>
  <conditionalFormatting sqref="A53:G252">
    <cfRule type="expression" dxfId="18" priority="2">
      <formula>MOD(ROW(),2)=0</formula>
    </cfRule>
  </conditionalFormatting>
  <conditionalFormatting sqref="A3:G52">
    <cfRule type="expression" dxfId="1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251"/>
  <sheetViews>
    <sheetView tabSelected="1" workbookViewId="0">
      <pane ySplit="1" topLeftCell="A2" activePane="bottomLeft" state="frozen"/>
      <selection pane="bottomLeft" activeCell="J18" sqref="J18"/>
    </sheetView>
  </sheetViews>
  <sheetFormatPr defaultRowHeight="15.75"/>
  <cols>
    <col min="1" max="1" width="6.85546875" style="27" bestFit="1" customWidth="1"/>
    <col min="2" max="2" width="22.85546875" style="124" customWidth="1"/>
    <col min="3" max="3" width="21.7109375" style="124" customWidth="1"/>
    <col min="4" max="4" width="9.140625" style="125"/>
    <col min="5" max="5" width="9.140625" style="160" hidden="1" customWidth="1"/>
    <col min="6" max="6" width="3.5703125" style="38" hidden="1" customWidth="1"/>
    <col min="7" max="7" width="8.28515625" style="134" customWidth="1"/>
    <col min="8" max="8" width="6.85546875" style="26" hidden="1" customWidth="1"/>
    <col min="9" max="9" width="3.5703125" style="26" hidden="1" customWidth="1"/>
    <col min="10" max="10" width="20.140625" style="26" customWidth="1"/>
    <col min="11" max="11" width="16" style="26" hidden="1" customWidth="1"/>
    <col min="12" max="16384" width="9.140625" style="26"/>
  </cols>
  <sheetData>
    <row r="1" spans="1:12" ht="21" customHeight="1" thickBot="1">
      <c r="A1" s="126" t="s">
        <v>7</v>
      </c>
      <c r="B1" s="127" t="str">
        <f>'1st Open'!B1</f>
        <v>Name</v>
      </c>
      <c r="C1" s="127" t="str">
        <f>'1st Open'!C1</f>
        <v>Horse</v>
      </c>
      <c r="D1" s="128" t="str">
        <f>'1st Open'!D1</f>
        <v xml:space="preserve"> Time</v>
      </c>
      <c r="E1" s="158"/>
      <c r="F1" s="119" t="s">
        <v>11</v>
      </c>
    </row>
    <row r="2" spans="1:12">
      <c r="A2" s="24">
        <f>IFERROR(IF(INDEX('2nd Open'!$A:$F,MATCH('2nd Open Results'!$E2,'2nd Open'!$F:$F,0),1)&gt;0,INDEX('2nd Open'!$A:$F,MATCH('2nd Open Results'!$E2,'2nd Open'!$F:$F,0),1),""),"")</f>
        <v>7</v>
      </c>
      <c r="B2" s="120" t="str">
        <f>IFERROR(IF(INDEX('2nd Open'!$A:$F,MATCH('2nd Open Results'!$E2,'2nd Open'!$F:$F,0),2)&gt;0,INDEX('2nd Open'!$A:$F,MATCH('2nd Open Results'!$E2,'2nd Open'!$F:$F,0),2),""),"")</f>
        <v>Hannah Eldeen</v>
      </c>
      <c r="C2" s="120" t="str">
        <f>IFERROR(IF(INDEX('2nd Open'!$A:$F,MATCH('2nd Open Results'!E2,'2nd Open'!$F:$F,0),3)&gt;0,INDEX('2nd Open'!$A:$F,MATCH('2nd Open Results'!E2,'2nd Open'!$F:$F,0),3),""),"")</f>
        <v>Stormy</v>
      </c>
      <c r="D2" s="121">
        <f>IFERROR(IF(SMALL('2nd Open'!F:F,K2)&gt;1000,"nt",SMALL('2nd Open'!F:F,K2)),"")</f>
        <v>16.720000008</v>
      </c>
      <c r="E2" s="159">
        <f>IF(D2="nt",IFERROR(SMALL('2nd Open'!F:F,K2),""),IFERROR(SMALL('2nd Open'!F:F,K2),""))</f>
        <v>16.720000008</v>
      </c>
      <c r="F2" s="122" t="str">
        <f t="shared" ref="F2:F51" si="0">IFERROR(VLOOKUP(D2,$H$3:$I$6,2,TRUE),"")</f>
        <v>1D</v>
      </c>
      <c r="G2" s="130" t="str">
        <f>IFERROR(VLOOKUP(D2,$H$3:$I$7,2,FALSE),"")</f>
        <v>1D</v>
      </c>
      <c r="J2" s="26">
        <v>5</v>
      </c>
      <c r="K2" s="90">
        <v>1</v>
      </c>
      <c r="L2" s="26">
        <v>5</v>
      </c>
    </row>
    <row r="3" spans="1:12">
      <c r="A3" s="24" t="str">
        <f>IFERROR(IF(INDEX('2nd Open'!$A:$F,MATCH('2nd Open Results'!$E3,'2nd Open'!$F:$F,0),1)&gt;0,INDEX('2nd Open'!$A:$F,MATCH('2nd Open Results'!$E3,'2nd Open'!$F:$F,0),1),""),"")</f>
        <v>co</v>
      </c>
      <c r="B3" s="120" t="str">
        <f>IFERROR(IF(INDEX('2nd Open'!$A:$F,MATCH('2nd Open Results'!$E3,'2nd Open'!$F:$F,0),2)&gt;0,INDEX('2nd Open'!$A:$F,MATCH('2nd Open Results'!$E3,'2nd Open'!$F:$F,0),2),""),"")</f>
        <v>Mandy Williams</v>
      </c>
      <c r="C3" s="120" t="str">
        <f>IFERROR(IF(INDEX('2nd Open'!$A:$F,MATCH('2nd Open Results'!E3,'2nd Open'!$F:$F,0),3)&gt;0,INDEX('2nd Open'!$A:$F,MATCH('2nd Open Results'!E3,'2nd Open'!$F:$F,0),3),""),"")</f>
        <v>Josie</v>
      </c>
      <c r="D3" s="121">
        <f>IFERROR(IF(SMALL('2nd Open'!F:F,K3)&gt;1000,"nt",SMALL('2nd Open'!F:F,K3)),"")</f>
        <v>16.965000019000001</v>
      </c>
      <c r="E3" s="159">
        <f>IF(D3="nt",IFERROR(SMALL('2nd Open'!F:F,K3),""),IFERROR(SMALL('2nd Open'!F:F,K3),""))</f>
        <v>16.965000019000001</v>
      </c>
      <c r="F3" s="122" t="str">
        <f t="shared" si="0"/>
        <v>1D</v>
      </c>
      <c r="G3" s="130" t="str">
        <f t="shared" ref="G3:G66" si="1">IFERROR(VLOOKUP(D3,$H$3:$I$7,2,FALSE),"")</f>
        <v/>
      </c>
      <c r="H3" s="115">
        <f>'2nd Open'!P4</f>
        <v>16.720000008</v>
      </c>
      <c r="I3" s="90" t="s">
        <v>3</v>
      </c>
      <c r="J3" s="26">
        <v>4</v>
      </c>
      <c r="K3" s="90">
        <v>2</v>
      </c>
    </row>
    <row r="4" spans="1:12">
      <c r="A4" s="24">
        <f>IFERROR(IF(INDEX('2nd Open'!$A:$F,MATCH('2nd Open Results'!$E4,'2nd Open'!$F:$F,0),1)&gt;0,INDEX('2nd Open'!$A:$F,MATCH('2nd Open Results'!$E4,'2nd Open'!$F:$F,0),1),""),"")</f>
        <v>12</v>
      </c>
      <c r="B4" s="120" t="str">
        <f>IFERROR(IF(INDEX('2nd Open'!$A:$F,MATCH('2nd Open Results'!$E4,'2nd Open'!$F:$F,0),2)&gt;0,INDEX('2nd Open'!$A:$F,MATCH('2nd Open Results'!$E4,'2nd Open'!$F:$F,0),2),""),"")</f>
        <v>Melissa Maxwell</v>
      </c>
      <c r="C4" s="120" t="str">
        <f>IFERROR(IF(INDEX('2nd Open'!$A:$F,MATCH('2nd Open Results'!E4,'2nd Open'!$F:$F,0),3)&gt;0,INDEX('2nd Open'!$A:$F,MATCH('2nd Open Results'!E4,'2nd Open'!$F:$F,0),3),""),"")</f>
        <v>Tex</v>
      </c>
      <c r="D4" s="121">
        <f>IFERROR(IF(SMALL('2nd Open'!F:F,K4)&gt;1000,"nt",SMALL('2nd Open'!F:F,K4)),"")</f>
        <v>17.284000014</v>
      </c>
      <c r="E4" s="159">
        <f>IF(D4="nt",IFERROR(SMALL('2nd Open'!F:F,K4),""),IFERROR(SMALL('2nd Open'!F:F,K4),""))</f>
        <v>17.284000014</v>
      </c>
      <c r="F4" s="122" t="str">
        <f t="shared" si="0"/>
        <v>2D</v>
      </c>
      <c r="G4" s="130" t="str">
        <f t="shared" si="1"/>
        <v>2D</v>
      </c>
      <c r="H4" s="115">
        <f>'2nd Open'!P10</f>
        <v>17.284000014</v>
      </c>
      <c r="I4" s="123" t="s">
        <v>4</v>
      </c>
      <c r="J4" s="26">
        <v>5</v>
      </c>
      <c r="K4" s="90">
        <v>3</v>
      </c>
    </row>
    <row r="5" spans="1:12">
      <c r="A5" s="24">
        <f>IFERROR(IF(INDEX('2nd Open'!$A:$F,MATCH('2nd Open Results'!$E5,'2nd Open'!$F:$F,0),1)&gt;0,INDEX('2nd Open'!$A:$F,MATCH('2nd Open Results'!$E5,'2nd Open'!$F:$F,0),1),""),"")</f>
        <v>9</v>
      </c>
      <c r="B5" s="120" t="str">
        <f>IFERROR(IF(INDEX('2nd Open'!$A:$F,MATCH('2nd Open Results'!$E5,'2nd Open'!$F:$F,0),2)&gt;0,INDEX('2nd Open'!$A:$F,MATCH('2nd Open Results'!$E5,'2nd Open'!$F:$F,0),2),""),"")</f>
        <v>Sam Hieb</v>
      </c>
      <c r="C5" s="120" t="str">
        <f>IFERROR(IF(INDEX('2nd Open'!$A:$F,MATCH('2nd Open Results'!E5,'2nd Open'!$F:$F,0),3)&gt;0,INDEX('2nd Open'!$A:$F,MATCH('2nd Open Results'!E5,'2nd Open'!$F:$F,0),3),""),"")</f>
        <v>Jitter</v>
      </c>
      <c r="D5" s="121">
        <f>IFERROR(IF(SMALL('2nd Open'!F:F,K5)&gt;1000,"nt",SMALL('2nd Open'!F:F,K5)),"")</f>
        <v>17.617000010000002</v>
      </c>
      <c r="E5" s="159">
        <f>IF(D5="nt",IFERROR(SMALL('2nd Open'!F:F,K5),""),IFERROR(SMALL('2nd Open'!F:F,K5),""))</f>
        <v>17.617000010000002</v>
      </c>
      <c r="F5" s="122" t="str">
        <f t="shared" si="0"/>
        <v>2D</v>
      </c>
      <c r="G5" s="130" t="str">
        <f t="shared" si="1"/>
        <v/>
      </c>
      <c r="H5" s="115">
        <f>'2nd Open'!P16</f>
        <v>18.162000013</v>
      </c>
      <c r="I5" s="123" t="s">
        <v>5</v>
      </c>
      <c r="J5" s="129">
        <v>4</v>
      </c>
      <c r="K5" s="90">
        <v>4</v>
      </c>
    </row>
    <row r="6" spans="1:12">
      <c r="A6" s="24">
        <f>IFERROR(IF(INDEX('2nd Open'!$A:$F,MATCH('2nd Open Results'!$E6,'2nd Open'!$F:$F,0),1)&gt;0,INDEX('2nd Open'!$A:$F,MATCH('2nd Open Results'!$E6,'2nd Open'!$F:$F,0),1),""),"")</f>
        <v>11</v>
      </c>
      <c r="B6" s="120" t="str">
        <f>IFERROR(IF(INDEX('2nd Open'!$A:$F,MATCH('2nd Open Results'!$E6,'2nd Open'!$F:$F,0),2)&gt;0,INDEX('2nd Open'!$A:$F,MATCH('2nd Open Results'!$E6,'2nd Open'!$F:$F,0),2),""),"")</f>
        <v>Kacee Hohn</v>
      </c>
      <c r="C6" s="120" t="str">
        <f>IFERROR(IF(INDEX('2nd Open'!$A:$F,MATCH('2nd Open Results'!E6,'2nd Open'!$F:$F,0),3)&gt;0,INDEX('2nd Open'!$A:$F,MATCH('2nd Open Results'!E6,'2nd Open'!$F:$F,0),3),""),"")</f>
        <v>Legs</v>
      </c>
      <c r="D6" s="121">
        <f>IFERROR(IF(SMALL('2nd Open'!F:F,K6)&gt;1000,"nt",SMALL('2nd Open'!F:F,K6)),"")</f>
        <v>18.162000013</v>
      </c>
      <c r="E6" s="159">
        <f>IF(D6="nt",IFERROR(SMALL('2nd Open'!F:F,K6),""),IFERROR(SMALL('2nd Open'!F:F,K6),""))</f>
        <v>18.162000013</v>
      </c>
      <c r="F6" s="122" t="str">
        <f t="shared" si="0"/>
        <v>3D</v>
      </c>
      <c r="G6" s="130" t="str">
        <f t="shared" si="1"/>
        <v>3D</v>
      </c>
      <c r="H6" s="115">
        <f>'2nd Open'!P22</f>
        <v>19.009000011000001</v>
      </c>
      <c r="I6" s="123" t="s">
        <v>6</v>
      </c>
      <c r="K6" s="90">
        <v>5</v>
      </c>
    </row>
    <row r="7" spans="1:12">
      <c r="A7" s="24">
        <f>IFERROR(IF(INDEX('2nd Open'!$A:$F,MATCH('2nd Open Results'!$E7,'2nd Open'!$F:$F,0),1)&gt;0,INDEX('2nd Open'!$A:$F,MATCH('2nd Open Results'!$E7,'2nd Open'!$F:$F,0),1),""),"")</f>
        <v>5</v>
      </c>
      <c r="B7" s="120" t="str">
        <f>IFERROR(IF(INDEX('2nd Open'!$A:$F,MATCH('2nd Open Results'!$E7,'2nd Open'!$F:$F,0),2)&gt;0,INDEX('2nd Open'!$A:$F,MATCH('2nd Open Results'!$E7,'2nd Open'!$F:$F,0),2),""),"")</f>
        <v>Kali Roduner</v>
      </c>
      <c r="C7" s="120" t="str">
        <f>IFERROR(IF(INDEX('2nd Open'!$A:$F,MATCH('2nd Open Results'!E7,'2nd Open'!$F:$F,0),3)&gt;0,INDEX('2nd Open'!$A:$F,MATCH('2nd Open Results'!E7,'2nd Open'!$F:$F,0),3),""),"")</f>
        <v>Reggie</v>
      </c>
      <c r="D7" s="121">
        <f>IFERROR(IF(SMALL('2nd Open'!F:F,K7)&gt;1000,"nt",SMALL('2nd Open'!F:F,K7)),"")</f>
        <v>18.295000005000002</v>
      </c>
      <c r="E7" s="159">
        <f>IF(D7="nt",IFERROR(SMALL('2nd Open'!F:F,K7),""),IFERROR(SMALL('2nd Open'!F:F,K7),""))</f>
        <v>18.295000005000002</v>
      </c>
      <c r="F7" s="122" t="str">
        <f t="shared" si="0"/>
        <v>3D</v>
      </c>
      <c r="G7" s="130" t="str">
        <f t="shared" si="1"/>
        <v/>
      </c>
      <c r="H7" s="90" t="str">
        <f>'2nd Open'!P28</f>
        <v>-</v>
      </c>
      <c r="I7" s="123" t="s">
        <v>13</v>
      </c>
      <c r="K7" s="90">
        <v>6</v>
      </c>
    </row>
    <row r="8" spans="1:12">
      <c r="A8" s="24">
        <f>IFERROR(IF(INDEX('2nd Open'!$A:$F,MATCH('2nd Open Results'!$E8,'2nd Open'!$F:$F,0),1)&gt;0,INDEX('2nd Open'!$A:$F,MATCH('2nd Open Results'!$E8,'2nd Open'!$F:$F,0),1),""),"")</f>
        <v>10</v>
      </c>
      <c r="B8" s="120" t="str">
        <f>IFERROR(IF(INDEX('2nd Open'!$A:$F,MATCH('2nd Open Results'!$E8,'2nd Open'!$F:$F,0),2)&gt;0,INDEX('2nd Open'!$A:$F,MATCH('2nd Open Results'!$E8,'2nd Open'!$F:$F,0),2),""),"")</f>
        <v>Taya Renteria</v>
      </c>
      <c r="C8" s="120" t="str">
        <f>IFERROR(IF(INDEX('2nd Open'!$A:$F,MATCH('2nd Open Results'!E8,'2nd Open'!$F:$F,0),3)&gt;0,INDEX('2nd Open'!$A:$F,MATCH('2nd Open Results'!E8,'2nd Open'!$F:$F,0),3),""),"")</f>
        <v>Gunner</v>
      </c>
      <c r="D8" s="121">
        <f>IFERROR(IF(SMALL('2nd Open'!F:F,K8)&gt;1000,"nt",SMALL('2nd Open'!F:F,K8)),"")</f>
        <v>19.009000011000001</v>
      </c>
      <c r="E8" s="159">
        <f>IF(D8="nt",IFERROR(SMALL('2nd Open'!F:F,K8),""),IFERROR(SMALL('2nd Open'!F:F,K8),""))</f>
        <v>19.009000011000001</v>
      </c>
      <c r="F8" s="122" t="str">
        <f t="shared" si="0"/>
        <v>4D</v>
      </c>
      <c r="G8" s="130" t="str">
        <f t="shared" si="1"/>
        <v>4D</v>
      </c>
      <c r="J8" s="26">
        <v>5</v>
      </c>
      <c r="K8" s="90">
        <v>7</v>
      </c>
      <c r="L8" s="26">
        <v>5</v>
      </c>
    </row>
    <row r="9" spans="1:12">
      <c r="A9" s="24">
        <f>IFERROR(IF(INDEX('2nd Open'!$A:$F,MATCH('2nd Open Results'!$E9,'2nd Open'!$F:$F,0),1)&gt;0,INDEX('2nd Open'!$A:$F,MATCH('2nd Open Results'!$E9,'2nd Open'!$F:$F,0),1),""),"")</f>
        <v>14</v>
      </c>
      <c r="B9" s="120" t="str">
        <f>IFERROR(IF(INDEX('2nd Open'!$A:$F,MATCH('2nd Open Results'!$E9,'2nd Open'!$F:$F,0),2)&gt;0,INDEX('2nd Open'!$A:$F,MATCH('2nd Open Results'!$E9,'2nd Open'!$F:$F,0),2),""),"")</f>
        <v>Caitlin Jensen</v>
      </c>
      <c r="C9" s="120" t="str">
        <f>IFERROR(IF(INDEX('2nd Open'!$A:$F,MATCH('2nd Open Results'!E9,'2nd Open'!$F:$F,0),3)&gt;0,INDEX('2nd Open'!$A:$F,MATCH('2nd Open Results'!E9,'2nd Open'!$F:$F,0),3),""),"")</f>
        <v>Fuelly</v>
      </c>
      <c r="D9" s="121">
        <f>IFERROR(IF(SMALL('2nd Open'!F:F,K9)&gt;1000,"nt",SMALL('2nd Open'!F:F,K9)),"")</f>
        <v>19.396000016000002</v>
      </c>
      <c r="E9" s="159">
        <f>IF(D9="nt",IFERROR(SMALL('2nd Open'!F:F,K9),""),IFERROR(SMALL('2nd Open'!F:F,K9),""))</f>
        <v>19.396000016000002</v>
      </c>
      <c r="F9" s="122" t="str">
        <f t="shared" si="0"/>
        <v>4D</v>
      </c>
      <c r="G9" s="130" t="str">
        <f t="shared" si="1"/>
        <v/>
      </c>
      <c r="J9" s="26">
        <v>4</v>
      </c>
      <c r="K9" s="90">
        <v>8</v>
      </c>
    </row>
    <row r="10" spans="1:12">
      <c r="A10" s="24">
        <f>IFERROR(IF(INDEX('2nd Open'!$A:$F,MATCH('2nd Open Results'!$E10,'2nd Open'!$F:$F,0),1)&gt;0,INDEX('2nd Open'!$A:$F,MATCH('2nd Open Results'!$E10,'2nd Open'!$F:$F,0),1),""),"")</f>
        <v>3</v>
      </c>
      <c r="B10" s="120" t="str">
        <f>IFERROR(IF(INDEX('2nd Open'!$A:$F,MATCH('2nd Open Results'!$E10,'2nd Open'!$F:$F,0),2)&gt;0,INDEX('2nd Open'!$A:$F,MATCH('2nd Open Results'!$E10,'2nd Open'!$F:$F,0),2),""),"")</f>
        <v>Carli Maruska</v>
      </c>
      <c r="C10" s="120" t="str">
        <f>IFERROR(IF(INDEX('2nd Open'!$A:$F,MATCH('2nd Open Results'!E10,'2nd Open'!$F:$F,0),3)&gt;0,INDEX('2nd Open'!$A:$F,MATCH('2nd Open Results'!E10,'2nd Open'!$F:$F,0),3),""),"")</f>
        <v>Billy</v>
      </c>
      <c r="D10" s="121">
        <f>IFERROR(IF(SMALL('2nd Open'!F:F,K10)&gt;1000,"nt",SMALL('2nd Open'!F:F,K10)),"")</f>
        <v>20.753000003</v>
      </c>
      <c r="E10" s="159">
        <f>IF(D10="nt",IFERROR(SMALL('2nd Open'!F:F,K10),""),IFERROR(SMALL('2nd Open'!F:F,K10),""))</f>
        <v>20.753000003</v>
      </c>
      <c r="F10" s="122" t="str">
        <f t="shared" si="0"/>
        <v>4D</v>
      </c>
      <c r="G10" s="130" t="str">
        <f t="shared" si="1"/>
        <v/>
      </c>
      <c r="K10" s="90">
        <v>9</v>
      </c>
    </row>
    <row r="11" spans="1:12">
      <c r="A11" s="24">
        <f>IFERROR(IF(INDEX('2nd Open'!$A:$F,MATCH('2nd Open Results'!$E11,'2nd Open'!$F:$F,0),1)&gt;0,INDEX('2nd Open'!$A:$F,MATCH('2nd Open Results'!$E11,'2nd Open'!$F:$F,0),1),""),"")</f>
        <v>1</v>
      </c>
      <c r="B11" s="120" t="str">
        <f>IFERROR(IF(INDEX('2nd Open'!$A:$F,MATCH('2nd Open Results'!$E11,'2nd Open'!$F:$F,0),2)&gt;0,INDEX('2nd Open'!$A:$F,MATCH('2nd Open Results'!$E11,'2nd Open'!$F:$F,0),2),""),"")</f>
        <v>Christina Mullinix</v>
      </c>
      <c r="C11" s="120" t="str">
        <f>IFERROR(IF(INDEX('2nd Open'!$A:$F,MATCH('2nd Open Results'!E11,'2nd Open'!$F:$F,0),3)&gt;0,INDEX('2nd Open'!$A:$F,MATCH('2nd Open Results'!E11,'2nd Open'!$F:$F,0),3),""),"")</f>
        <v>Desperado</v>
      </c>
      <c r="D11" s="121">
        <f>IFERROR(IF(SMALL('2nd Open'!F:F,K11)&gt;1000,"nt",SMALL('2nd Open'!F:F,K11)),"")</f>
        <v>25.359000001000002</v>
      </c>
      <c r="E11" s="159">
        <f>IF(D11="nt",IFERROR(SMALL('2nd Open'!F:F,K11),""),IFERROR(SMALL('2nd Open'!F:F,K11),""))</f>
        <v>25.359000001000002</v>
      </c>
      <c r="F11" s="122" t="str">
        <f t="shared" si="0"/>
        <v>4D</v>
      </c>
      <c r="G11" s="130" t="str">
        <f t="shared" si="1"/>
        <v/>
      </c>
      <c r="J11" s="26">
        <v>3</v>
      </c>
      <c r="K11" s="90">
        <v>10</v>
      </c>
      <c r="L11" s="26">
        <v>4</v>
      </c>
    </row>
    <row r="12" spans="1:12">
      <c r="A12" s="24">
        <f>IFERROR(IF(INDEX('2nd Open'!$A:$F,MATCH('2nd Open Results'!$E12,'2nd Open'!$F:$F,0),1)&gt;0,INDEX('2nd Open'!$A:$F,MATCH('2nd Open Results'!$E12,'2nd Open'!$F:$F,0),1),""),"")</f>
        <v>2</v>
      </c>
      <c r="B12" s="120" t="str">
        <f>IFERROR(IF(INDEX('2nd Open'!$A:$F,MATCH('2nd Open Results'!$E12,'2nd Open'!$F:$F,0),2)&gt;0,INDEX('2nd Open'!$A:$F,MATCH('2nd Open Results'!$E12,'2nd Open'!$F:$F,0),2),""),"")</f>
        <v>Rylee Jennings</v>
      </c>
      <c r="C12" s="120" t="str">
        <f>IFERROR(IF(INDEX('2nd Open'!$A:$F,MATCH('2nd Open Results'!E12,'2nd Open'!$F:$F,0),3)&gt;0,INDEX('2nd Open'!$A:$F,MATCH('2nd Open Results'!E12,'2nd Open'!$F:$F,0),3),""),"")</f>
        <v>Bentley</v>
      </c>
      <c r="D12" s="121" t="str">
        <f>IFERROR(IF(SMALL('2nd Open'!F:F,K12)&gt;1000,"nt",SMALL('2nd Open'!F:F,K12)),"")</f>
        <v>nt</v>
      </c>
      <c r="E12" s="159">
        <f>IF(D12="nt",IFERROR(SMALL('2nd Open'!F:F,K12),""),IFERROR(SMALL('2nd Open'!F:F,K12),""))</f>
        <v>1000.000000002</v>
      </c>
      <c r="F12" s="122" t="str">
        <f t="shared" si="0"/>
        <v/>
      </c>
      <c r="G12" s="130" t="str">
        <f t="shared" si="1"/>
        <v/>
      </c>
      <c r="J12" s="26" t="s">
        <v>96</v>
      </c>
      <c r="K12" s="90">
        <v>11</v>
      </c>
    </row>
    <row r="13" spans="1:12">
      <c r="A13" s="24">
        <f>IFERROR(IF(INDEX('2nd Open'!$A:$F,MATCH('2nd Open Results'!$E13,'2nd Open'!$F:$F,0),1)&gt;0,INDEX('2nd Open'!$A:$F,MATCH('2nd Open Results'!$E13,'2nd Open'!$F:$F,0),1),""),"")</f>
        <v>4</v>
      </c>
      <c r="B13" s="120" t="str">
        <f>IFERROR(IF(INDEX('2nd Open'!$A:$F,MATCH('2nd Open Results'!$E13,'2nd Open'!$F:$F,0),2)&gt;0,INDEX('2nd Open'!$A:$F,MATCH('2nd Open Results'!$E13,'2nd Open'!$F:$F,0),2),""),"")</f>
        <v>Cindy Auch</v>
      </c>
      <c r="C13" s="120" t="str">
        <f>IFERROR(IF(INDEX('2nd Open'!$A:$F,MATCH('2nd Open Results'!E13,'2nd Open'!$F:$F,0),3)&gt;0,INDEX('2nd Open'!$A:$F,MATCH('2nd Open Results'!E13,'2nd Open'!$F:$F,0),3),""),"")</f>
        <v>Peppy</v>
      </c>
      <c r="D13" s="121" t="str">
        <f>IFERROR(IF(SMALL('2nd Open'!F:F,K13)&gt;1000,"nt",SMALL('2nd Open'!F:F,K13)),"")</f>
        <v>nt</v>
      </c>
      <c r="E13" s="159">
        <f>IF(D13="nt",IFERROR(SMALL('2nd Open'!F:F,K13),""),IFERROR(SMALL('2nd Open'!F:F,K13),""))</f>
        <v>1000.000000004</v>
      </c>
      <c r="F13" s="122" t="str">
        <f t="shared" si="0"/>
        <v/>
      </c>
      <c r="G13" s="130" t="str">
        <f t="shared" si="1"/>
        <v/>
      </c>
      <c r="J13" s="26" t="s">
        <v>96</v>
      </c>
      <c r="K13" s="90">
        <v>12</v>
      </c>
    </row>
    <row r="14" spans="1:12">
      <c r="A14" s="24">
        <f>IFERROR(IF(INDEX('2nd Open'!$A:$F,MATCH('2nd Open Results'!$E14,'2nd Open'!$F:$F,0),1)&gt;0,INDEX('2nd Open'!$A:$F,MATCH('2nd Open Results'!$E14,'2nd Open'!$F:$F,0),1),""),"")</f>
        <v>6</v>
      </c>
      <c r="B14" s="120" t="str">
        <f>IFERROR(IF(INDEX('2nd Open'!$A:$F,MATCH('2nd Open Results'!$E14,'2nd Open'!$F:$F,0),2)&gt;0,INDEX('2nd Open'!$A:$F,MATCH('2nd Open Results'!$E14,'2nd Open'!$F:$F,0),2),""),"")</f>
        <v>Mackenzie Roduner</v>
      </c>
      <c r="C14" s="120" t="str">
        <f>IFERROR(IF(INDEX('2nd Open'!$A:$F,MATCH('2nd Open Results'!E14,'2nd Open'!$F:$F,0),3)&gt;0,INDEX('2nd Open'!$A:$F,MATCH('2nd Open Results'!E14,'2nd Open'!$F:$F,0),3),""),"")</f>
        <v>Rocky</v>
      </c>
      <c r="D14" s="121" t="str">
        <f>IFERROR(IF(SMALL('2nd Open'!F:F,K14)&gt;1000,"nt",SMALL('2nd Open'!F:F,K14)),"")</f>
        <v>nt</v>
      </c>
      <c r="E14" s="159">
        <f>IF(D14="nt",IFERROR(SMALL('2nd Open'!F:F,K14),""),IFERROR(SMALL('2nd Open'!F:F,K14),""))</f>
        <v>1000.000000007</v>
      </c>
      <c r="F14" s="122" t="str">
        <f t="shared" si="0"/>
        <v/>
      </c>
      <c r="G14" s="130" t="str">
        <f t="shared" si="1"/>
        <v/>
      </c>
      <c r="K14" s="90">
        <v>13</v>
      </c>
    </row>
    <row r="15" spans="1:12">
      <c r="A15" s="24">
        <f>IFERROR(IF(INDEX('2nd Open'!$A:$F,MATCH('2nd Open Results'!$E15,'2nd Open'!$F:$F,0),1)&gt;0,INDEX('2nd Open'!$A:$F,MATCH('2nd Open Results'!$E15,'2nd Open'!$F:$F,0),1),""),"")</f>
        <v>8</v>
      </c>
      <c r="B15" s="120" t="str">
        <f>IFERROR(IF(INDEX('2nd Open'!$A:$F,MATCH('2nd Open Results'!$E15,'2nd Open'!$F:$F,0),2)&gt;0,INDEX('2nd Open'!$A:$F,MATCH('2nd Open Results'!$E15,'2nd Open'!$F:$F,0),2),""),"")</f>
        <v>Kailey Deknikker</v>
      </c>
      <c r="C15" s="120" t="str">
        <f>IFERROR(IF(INDEX('2nd Open'!$A:$F,MATCH('2nd Open Results'!E15,'2nd Open'!$F:$F,0),3)&gt;0,INDEX('2nd Open'!$A:$F,MATCH('2nd Open Results'!E15,'2nd Open'!$F:$F,0),3),""),"")</f>
        <v>Rocket</v>
      </c>
      <c r="D15" s="121" t="str">
        <f>IFERROR(IF(SMALL('2nd Open'!F:F,K15)&gt;1000,"nt",SMALL('2nd Open'!F:F,K15)),"")</f>
        <v>nt</v>
      </c>
      <c r="E15" s="159">
        <f>IF(D15="nt",IFERROR(SMALL('2nd Open'!F:F,K15),""),IFERROR(SMALL('2nd Open'!F:F,K15),""))</f>
        <v>1000.000000009</v>
      </c>
      <c r="F15" s="122" t="str">
        <f t="shared" si="0"/>
        <v/>
      </c>
      <c r="G15" s="130" t="str">
        <f t="shared" si="1"/>
        <v/>
      </c>
      <c r="J15" s="26" t="s">
        <v>96</v>
      </c>
      <c r="K15" s="90">
        <v>14</v>
      </c>
    </row>
    <row r="16" spans="1:12">
      <c r="A16" s="24">
        <f>IFERROR(IF(INDEX('2nd Open'!$A:$F,MATCH('2nd Open Results'!$E16,'2nd Open'!$F:$F,0),1)&gt;0,INDEX('2nd Open'!$A:$F,MATCH('2nd Open Results'!$E16,'2nd Open'!$F:$F,0),1),""),"")</f>
        <v>13</v>
      </c>
      <c r="B16" s="120" t="str">
        <f>IFERROR(IF(INDEX('2nd Open'!$A:$F,MATCH('2nd Open Results'!$E16,'2nd Open'!$F:$F,0),2)&gt;0,INDEX('2nd Open'!$A:$F,MATCH('2nd Open Results'!$E16,'2nd Open'!$F:$F,0),2),""),"")</f>
        <v>Amanda Long</v>
      </c>
      <c r="C16" s="120" t="str">
        <f>IFERROR(IF(INDEX('2nd Open'!$A:$F,MATCH('2nd Open Results'!E16,'2nd Open'!$F:$F,0),3)&gt;0,INDEX('2nd Open'!$A:$F,MATCH('2nd Open Results'!E16,'2nd Open'!$F:$F,0),3),""),"")</f>
        <v>Jazzy</v>
      </c>
      <c r="D16" s="121" t="str">
        <f>IFERROR(IF(SMALL('2nd Open'!F:F,K16)&gt;1000,"nt",SMALL('2nd Open'!F:F,K16)),"")</f>
        <v>nt</v>
      </c>
      <c r="E16" s="159">
        <f>IF(D16="nt",IFERROR(SMALL('2nd Open'!F:F,K16),""),IFERROR(SMALL('2nd Open'!F:F,K16),""))</f>
        <v>1000.000000015</v>
      </c>
      <c r="F16" s="122" t="str">
        <f t="shared" si="0"/>
        <v/>
      </c>
      <c r="G16" s="130" t="str">
        <f t="shared" si="1"/>
        <v/>
      </c>
      <c r="J16" s="26" t="s">
        <v>96</v>
      </c>
      <c r="K16" s="90">
        <v>15</v>
      </c>
    </row>
    <row r="17" spans="1:11">
      <c r="A17" s="24">
        <f>IFERROR(IF(INDEX('2nd Open'!$A:$F,MATCH('2nd Open Results'!$E17,'2nd Open'!$F:$F,0),1)&gt;0,INDEX('2nd Open'!$A:$F,MATCH('2nd Open Results'!$E17,'2nd Open'!$F:$F,0),1),""),"")</f>
        <v>15</v>
      </c>
      <c r="B17" s="120" t="str">
        <f>IFERROR(IF(INDEX('2nd Open'!$A:$F,MATCH('2nd Open Results'!$E17,'2nd Open'!$F:$F,0),2)&gt;0,INDEX('2nd Open'!$A:$F,MATCH('2nd Open Results'!$E17,'2nd Open'!$F:$F,0),2),""),"")</f>
        <v>Jena O'Connor</v>
      </c>
      <c r="C17" s="120" t="str">
        <f>IFERROR(IF(INDEX('2nd Open'!$A:$F,MATCH('2nd Open Results'!E17,'2nd Open'!$F:$F,0),3)&gt;0,INDEX('2nd Open'!$A:$F,MATCH('2nd Open Results'!E17,'2nd Open'!$F:$F,0),3),""),"")</f>
        <v>Dashers Riata Tivio</v>
      </c>
      <c r="D17" s="121" t="str">
        <f>IFERROR(IF(SMALL('2nd Open'!F:F,K17)&gt;1000,"nt",SMALL('2nd Open'!F:F,K17)),"")</f>
        <v>nt</v>
      </c>
      <c r="E17" s="159">
        <f>IF(D17="nt",IFERROR(SMALL('2nd Open'!F:F,K17),""),IFERROR(SMALL('2nd Open'!F:F,K17),""))</f>
        <v>1000.000000017</v>
      </c>
      <c r="F17" s="122" t="str">
        <f t="shared" si="0"/>
        <v/>
      </c>
      <c r="G17" s="130" t="str">
        <f t="shared" si="1"/>
        <v/>
      </c>
      <c r="J17" s="26" t="s">
        <v>96</v>
      </c>
      <c r="K17" s="90">
        <v>16</v>
      </c>
    </row>
    <row r="18" spans="1:11">
      <c r="A18" s="24" t="str">
        <f>IFERROR(IF(INDEX('2nd Open'!$A:$F,MATCH('2nd Open Results'!$E18,'2nd Open'!$F:$F,0),1)&gt;0,INDEX('2nd Open'!$A:$F,MATCH('2nd Open Results'!$E18,'2nd Open'!$F:$F,0),1),""),"")</f>
        <v/>
      </c>
      <c r="B18" s="120" t="str">
        <f>IFERROR(IF(INDEX('2nd Open'!$A:$F,MATCH('2nd Open Results'!$E18,'2nd Open'!$F:$F,0),2)&gt;0,INDEX('2nd Open'!$A:$F,MATCH('2nd Open Results'!$E18,'2nd Open'!$F:$F,0),2),""),"")</f>
        <v/>
      </c>
      <c r="C18" s="120" t="str">
        <f>IFERROR(IF(INDEX('2nd Open'!$A:$F,MATCH('2nd Open Results'!E18,'2nd Open'!$F:$F,0),3)&gt;0,INDEX('2nd Open'!$A:$F,MATCH('2nd Open Results'!E18,'2nd Open'!$F:$F,0),3),""),"")</f>
        <v/>
      </c>
      <c r="D18" s="121" t="str">
        <f>IFERROR(IF(SMALL('2nd Open'!F:F,K18)&gt;1000,"nt",SMALL('2nd Open'!F:F,K18)),"")</f>
        <v/>
      </c>
      <c r="E18" s="159" t="str">
        <f>IF(D18="nt",IFERROR(SMALL('2nd Open'!F:F,K18),""),IFERROR(SMALL('2nd Open'!F:F,K18),""))</f>
        <v/>
      </c>
      <c r="F18" s="122" t="str">
        <f t="shared" si="0"/>
        <v/>
      </c>
      <c r="G18" s="130" t="str">
        <f t="shared" si="1"/>
        <v/>
      </c>
      <c r="K18" s="90">
        <v>17</v>
      </c>
    </row>
    <row r="19" spans="1:11">
      <c r="A19" s="24" t="str">
        <f>IFERROR(IF(INDEX('2nd Open'!$A:$F,MATCH('2nd Open Results'!$E19,'2nd Open'!$F:$F,0),1)&gt;0,INDEX('2nd Open'!$A:$F,MATCH('2nd Open Results'!$E19,'2nd Open'!$F:$F,0),1),""),"")</f>
        <v/>
      </c>
      <c r="B19" s="120" t="str">
        <f>IFERROR(IF(INDEX('2nd Open'!$A:$F,MATCH('2nd Open Results'!$E19,'2nd Open'!$F:$F,0),2)&gt;0,INDEX('2nd Open'!$A:$F,MATCH('2nd Open Results'!$E19,'2nd Open'!$F:$F,0),2),""),"")</f>
        <v/>
      </c>
      <c r="C19" s="120" t="str">
        <f>IFERROR(IF(INDEX('2nd Open'!$A:$F,MATCH('2nd Open Results'!E19,'2nd Open'!$F:$F,0),3)&gt;0,INDEX('2nd Open'!$A:$F,MATCH('2nd Open Results'!E19,'2nd Open'!$F:$F,0),3),""),"")</f>
        <v/>
      </c>
      <c r="D19" s="121" t="str">
        <f>IFERROR(IF(SMALL('2nd Open'!F:F,K19)&gt;1000,"nt",SMALL('2nd Open'!F:F,K19)),"")</f>
        <v/>
      </c>
      <c r="E19" s="159" t="str">
        <f>IF(D19="nt",IFERROR(SMALL('2nd Open'!F:F,K19),""),IFERROR(SMALL('2nd Open'!F:F,K19),""))</f>
        <v/>
      </c>
      <c r="F19" s="122" t="str">
        <f t="shared" si="0"/>
        <v/>
      </c>
      <c r="G19" s="130" t="str">
        <f t="shared" si="1"/>
        <v/>
      </c>
      <c r="K19" s="90">
        <v>18</v>
      </c>
    </row>
    <row r="20" spans="1:11">
      <c r="A20" s="24" t="str">
        <f>IFERROR(IF(INDEX('2nd Open'!$A:$F,MATCH('2nd Open Results'!$E20,'2nd Open'!$F:$F,0),1)&gt;0,INDEX('2nd Open'!$A:$F,MATCH('2nd Open Results'!$E20,'2nd Open'!$F:$F,0),1),""),"")</f>
        <v/>
      </c>
      <c r="B20" s="120" t="str">
        <f>IFERROR(IF(INDEX('2nd Open'!$A:$F,MATCH('2nd Open Results'!$E20,'2nd Open'!$F:$F,0),2)&gt;0,INDEX('2nd Open'!$A:$F,MATCH('2nd Open Results'!$E20,'2nd Open'!$F:$F,0),2),""),"")</f>
        <v/>
      </c>
      <c r="C20" s="120" t="str">
        <f>IFERROR(IF(INDEX('2nd Open'!$A:$F,MATCH('2nd Open Results'!E20,'2nd Open'!$F:$F,0),3)&gt;0,INDEX('2nd Open'!$A:$F,MATCH('2nd Open Results'!E20,'2nd Open'!$F:$F,0),3),""),"")</f>
        <v/>
      </c>
      <c r="D20" s="121" t="str">
        <f>IFERROR(IF(SMALL('2nd Open'!F:F,K20)&gt;1000,"nt",SMALL('2nd Open'!F:F,K20)),"")</f>
        <v/>
      </c>
      <c r="E20" s="159" t="str">
        <f>IF(D20="nt",IFERROR(SMALL('2nd Open'!F:F,K20),""),IFERROR(SMALL('2nd Open'!F:F,K20),""))</f>
        <v/>
      </c>
      <c r="F20" s="122" t="str">
        <f t="shared" si="0"/>
        <v/>
      </c>
      <c r="G20" s="130" t="str">
        <f t="shared" si="1"/>
        <v/>
      </c>
      <c r="K20" s="90">
        <v>19</v>
      </c>
    </row>
    <row r="21" spans="1:11">
      <c r="A21" s="24" t="str">
        <f>IFERROR(IF(INDEX('2nd Open'!$A:$F,MATCH('2nd Open Results'!$E21,'2nd Open'!$F:$F,0),1)&gt;0,INDEX('2nd Open'!$A:$F,MATCH('2nd Open Results'!$E21,'2nd Open'!$F:$F,0),1),""),"")</f>
        <v/>
      </c>
      <c r="B21" s="120" t="str">
        <f>IFERROR(IF(INDEX('2nd Open'!$A:$F,MATCH('2nd Open Results'!$E21,'2nd Open'!$F:$F,0),2)&gt;0,INDEX('2nd Open'!$A:$F,MATCH('2nd Open Results'!$E21,'2nd Open'!$F:$F,0),2),""),"")</f>
        <v/>
      </c>
      <c r="C21" s="120" t="str">
        <f>IFERROR(IF(INDEX('2nd Open'!$A:$F,MATCH('2nd Open Results'!E21,'2nd Open'!$F:$F,0),3)&gt;0,INDEX('2nd Open'!$A:$F,MATCH('2nd Open Results'!E21,'2nd Open'!$F:$F,0),3),""),"")</f>
        <v/>
      </c>
      <c r="D21" s="121" t="str">
        <f>IFERROR(IF(SMALL('2nd Open'!F:F,K21)&gt;1000,"nt",SMALL('2nd Open'!F:F,K21)),"")</f>
        <v/>
      </c>
      <c r="E21" s="159" t="str">
        <f>IF(D21="nt",IFERROR(SMALL('2nd Open'!F:F,K21),""),IFERROR(SMALL('2nd Open'!F:F,K21),""))</f>
        <v/>
      </c>
      <c r="F21" s="122" t="str">
        <f t="shared" si="0"/>
        <v/>
      </c>
      <c r="G21" s="130" t="str">
        <f t="shared" si="1"/>
        <v/>
      </c>
      <c r="K21" s="90">
        <v>20</v>
      </c>
    </row>
    <row r="22" spans="1:11">
      <c r="A22" s="24" t="str">
        <f>IFERROR(IF(INDEX('2nd Open'!$A:$F,MATCH('2nd Open Results'!$E22,'2nd Open'!$F:$F,0),1)&gt;0,INDEX('2nd Open'!$A:$F,MATCH('2nd Open Results'!$E22,'2nd Open'!$F:$F,0),1),""),"")</f>
        <v/>
      </c>
      <c r="B22" s="120" t="str">
        <f>IFERROR(IF(INDEX('2nd Open'!$A:$F,MATCH('2nd Open Results'!$E22,'2nd Open'!$F:$F,0),2)&gt;0,INDEX('2nd Open'!$A:$F,MATCH('2nd Open Results'!$E22,'2nd Open'!$F:$F,0),2),""),"")</f>
        <v/>
      </c>
      <c r="C22" s="120" t="str">
        <f>IFERROR(IF(INDEX('2nd Open'!$A:$F,MATCH('2nd Open Results'!E22,'2nd Open'!$F:$F,0),3)&gt;0,INDEX('2nd Open'!$A:$F,MATCH('2nd Open Results'!E22,'2nd Open'!$F:$F,0),3),""),"")</f>
        <v/>
      </c>
      <c r="D22" s="121" t="str">
        <f>IFERROR(IF(SMALL('2nd Open'!F:F,K22)&gt;1000,"nt",SMALL('2nd Open'!F:F,K22)),"")</f>
        <v/>
      </c>
      <c r="E22" s="159" t="str">
        <f>IF(D22="nt",IFERROR(SMALL('2nd Open'!F:F,K22),""),IFERROR(SMALL('2nd Open'!F:F,K22),""))</f>
        <v/>
      </c>
      <c r="F22" s="122" t="str">
        <f t="shared" si="0"/>
        <v/>
      </c>
      <c r="G22" s="130" t="str">
        <f t="shared" si="1"/>
        <v/>
      </c>
      <c r="K22" s="90">
        <v>21</v>
      </c>
    </row>
    <row r="23" spans="1:11">
      <c r="A23" s="24" t="str">
        <f>IFERROR(IF(INDEX('2nd Open'!$A:$F,MATCH('2nd Open Results'!$E23,'2nd Open'!$F:$F,0),1)&gt;0,INDEX('2nd Open'!$A:$F,MATCH('2nd Open Results'!$E23,'2nd Open'!$F:$F,0),1),""),"")</f>
        <v/>
      </c>
      <c r="B23" s="120" t="str">
        <f>IFERROR(IF(INDEX('2nd Open'!$A:$F,MATCH('2nd Open Results'!$E23,'2nd Open'!$F:$F,0),2)&gt;0,INDEX('2nd Open'!$A:$F,MATCH('2nd Open Results'!$E23,'2nd Open'!$F:$F,0),2),""),"")</f>
        <v/>
      </c>
      <c r="C23" s="120" t="str">
        <f>IFERROR(IF(INDEX('2nd Open'!$A:$F,MATCH('2nd Open Results'!E23,'2nd Open'!$F:$F,0),3)&gt;0,INDEX('2nd Open'!$A:$F,MATCH('2nd Open Results'!E23,'2nd Open'!$F:$F,0),3),""),"")</f>
        <v/>
      </c>
      <c r="D23" s="121" t="str">
        <f>IFERROR(IF(SMALL('2nd Open'!F:F,K23)&gt;1000,"nt",SMALL('2nd Open'!F:F,K23)),"")</f>
        <v/>
      </c>
      <c r="E23" s="159" t="str">
        <f>IF(D23="nt",IFERROR(SMALL('2nd Open'!F:F,K23),""),IFERROR(SMALL('2nd Open'!F:F,K23),""))</f>
        <v/>
      </c>
      <c r="F23" s="122" t="str">
        <f t="shared" si="0"/>
        <v/>
      </c>
      <c r="G23" s="130" t="str">
        <f t="shared" si="1"/>
        <v/>
      </c>
      <c r="K23" s="90">
        <v>22</v>
      </c>
    </row>
    <row r="24" spans="1:11">
      <c r="A24" s="24" t="str">
        <f>IFERROR(IF(INDEX('2nd Open'!$A:$F,MATCH('2nd Open Results'!$E24,'2nd Open'!$F:$F,0),1)&gt;0,INDEX('2nd Open'!$A:$F,MATCH('2nd Open Results'!$E24,'2nd Open'!$F:$F,0),1),""),"")</f>
        <v/>
      </c>
      <c r="B24" s="120" t="str">
        <f>IFERROR(IF(INDEX('2nd Open'!$A:$F,MATCH('2nd Open Results'!$E24,'2nd Open'!$F:$F,0),2)&gt;0,INDEX('2nd Open'!$A:$F,MATCH('2nd Open Results'!$E24,'2nd Open'!$F:$F,0),2),""),"")</f>
        <v/>
      </c>
      <c r="C24" s="120" t="str">
        <f>IFERROR(IF(INDEX('2nd Open'!$A:$F,MATCH('2nd Open Results'!E24,'2nd Open'!$F:$F,0),3)&gt;0,INDEX('2nd Open'!$A:$F,MATCH('2nd Open Results'!E24,'2nd Open'!$F:$F,0),3),""),"")</f>
        <v/>
      </c>
      <c r="D24" s="121" t="str">
        <f>IFERROR(IF(SMALL('2nd Open'!F:F,K24)&gt;1000,"nt",SMALL('2nd Open'!F:F,K24)),"")</f>
        <v/>
      </c>
      <c r="E24" s="159" t="str">
        <f>IF(D24="nt",IFERROR(SMALL('2nd Open'!F:F,K24),""),IFERROR(SMALL('2nd Open'!F:F,K24),""))</f>
        <v/>
      </c>
      <c r="F24" s="122" t="str">
        <f t="shared" si="0"/>
        <v/>
      </c>
      <c r="G24" s="130" t="str">
        <f t="shared" si="1"/>
        <v/>
      </c>
      <c r="K24" s="90">
        <v>23</v>
      </c>
    </row>
    <row r="25" spans="1:11">
      <c r="A25" s="24" t="str">
        <f>IFERROR(IF(INDEX('2nd Open'!$A:$F,MATCH('2nd Open Results'!$E25,'2nd Open'!$F:$F,0),1)&gt;0,INDEX('2nd Open'!$A:$F,MATCH('2nd Open Results'!$E25,'2nd Open'!$F:$F,0),1),""),"")</f>
        <v/>
      </c>
      <c r="B25" s="120" t="str">
        <f>IFERROR(IF(INDEX('2nd Open'!$A:$F,MATCH('2nd Open Results'!$E25,'2nd Open'!$F:$F,0),2)&gt;0,INDEX('2nd Open'!$A:$F,MATCH('2nd Open Results'!$E25,'2nd Open'!$F:$F,0),2),""),"")</f>
        <v/>
      </c>
      <c r="C25" s="120" t="str">
        <f>IFERROR(IF(INDEX('2nd Open'!$A:$F,MATCH('2nd Open Results'!E25,'2nd Open'!$F:$F,0),3)&gt;0,INDEX('2nd Open'!$A:$F,MATCH('2nd Open Results'!E25,'2nd Open'!$F:$F,0),3),""),"")</f>
        <v/>
      </c>
      <c r="D25" s="121" t="str">
        <f>IFERROR(IF(SMALL('2nd Open'!F:F,K25)&gt;1000,"nt",SMALL('2nd Open'!F:F,K25)),"")</f>
        <v/>
      </c>
      <c r="E25" s="159" t="str">
        <f>IF(D25="nt",IFERROR(SMALL('2nd Open'!F:F,K25),""),IFERROR(SMALL('2nd Open'!F:F,K25),""))</f>
        <v/>
      </c>
      <c r="F25" s="122" t="str">
        <f t="shared" si="0"/>
        <v/>
      </c>
      <c r="G25" s="130" t="str">
        <f t="shared" si="1"/>
        <v/>
      </c>
      <c r="K25" s="90">
        <v>24</v>
      </c>
    </row>
    <row r="26" spans="1:11">
      <c r="A26" s="24" t="str">
        <f>IFERROR(IF(INDEX('2nd Open'!$A:$F,MATCH('2nd Open Results'!$E26,'2nd Open'!$F:$F,0),1)&gt;0,INDEX('2nd Open'!$A:$F,MATCH('2nd Open Results'!$E26,'2nd Open'!$F:$F,0),1),""),"")</f>
        <v/>
      </c>
      <c r="B26" s="120" t="str">
        <f>IFERROR(IF(INDEX('2nd Open'!$A:$F,MATCH('2nd Open Results'!$E26,'2nd Open'!$F:$F,0),2)&gt;0,INDEX('2nd Open'!$A:$F,MATCH('2nd Open Results'!$E26,'2nd Open'!$F:$F,0),2),""),"")</f>
        <v/>
      </c>
      <c r="C26" s="120" t="str">
        <f>IFERROR(IF(INDEX('2nd Open'!$A:$F,MATCH('2nd Open Results'!E26,'2nd Open'!$F:$F,0),3)&gt;0,INDEX('2nd Open'!$A:$F,MATCH('2nd Open Results'!E26,'2nd Open'!$F:$F,0),3),""),"")</f>
        <v/>
      </c>
      <c r="D26" s="121" t="str">
        <f>IFERROR(IF(SMALL('2nd Open'!F:F,K26)&gt;1000,"nt",SMALL('2nd Open'!F:F,K26)),"")</f>
        <v/>
      </c>
      <c r="E26" s="159" t="str">
        <f>IF(D26="nt",IFERROR(SMALL('2nd Open'!F:F,K26),""),IFERROR(SMALL('2nd Open'!F:F,K26),""))</f>
        <v/>
      </c>
      <c r="F26" s="122" t="str">
        <f t="shared" si="0"/>
        <v/>
      </c>
      <c r="G26" s="130" t="str">
        <f t="shared" si="1"/>
        <v/>
      </c>
      <c r="K26" s="90">
        <v>25</v>
      </c>
    </row>
    <row r="27" spans="1:11">
      <c r="A27" s="24" t="str">
        <f>IFERROR(IF(INDEX('2nd Open'!$A:$F,MATCH('2nd Open Results'!$E27,'2nd Open'!$F:$F,0),1)&gt;0,INDEX('2nd Open'!$A:$F,MATCH('2nd Open Results'!$E27,'2nd Open'!$F:$F,0),1),""),"")</f>
        <v/>
      </c>
      <c r="B27" s="120" t="str">
        <f>IFERROR(IF(INDEX('2nd Open'!$A:$F,MATCH('2nd Open Results'!$E27,'2nd Open'!$F:$F,0),2)&gt;0,INDEX('2nd Open'!$A:$F,MATCH('2nd Open Results'!$E27,'2nd Open'!$F:$F,0),2),""),"")</f>
        <v/>
      </c>
      <c r="C27" s="120" t="str">
        <f>IFERROR(IF(INDEX('2nd Open'!$A:$F,MATCH('2nd Open Results'!E27,'2nd Open'!$F:$F,0),3)&gt;0,INDEX('2nd Open'!$A:$F,MATCH('2nd Open Results'!E27,'2nd Open'!$F:$F,0),3),""),"")</f>
        <v/>
      </c>
      <c r="D27" s="121" t="str">
        <f>IFERROR(IF(SMALL('2nd Open'!F:F,K27)&gt;1000,"nt",SMALL('2nd Open'!F:F,K27)),"")</f>
        <v/>
      </c>
      <c r="E27" s="159" t="str">
        <f>IF(D27="nt",IFERROR(SMALL('2nd Open'!F:F,K27),""),IFERROR(SMALL('2nd Open'!F:F,K27),""))</f>
        <v/>
      </c>
      <c r="F27" s="122" t="str">
        <f t="shared" si="0"/>
        <v/>
      </c>
      <c r="G27" s="130" t="str">
        <f t="shared" si="1"/>
        <v/>
      </c>
      <c r="K27" s="90">
        <v>26</v>
      </c>
    </row>
    <row r="28" spans="1:11">
      <c r="A28" s="24" t="str">
        <f>IFERROR(IF(INDEX('2nd Open'!$A:$F,MATCH('2nd Open Results'!$E28,'2nd Open'!$F:$F,0),1)&gt;0,INDEX('2nd Open'!$A:$F,MATCH('2nd Open Results'!$E28,'2nd Open'!$F:$F,0),1),""),"")</f>
        <v/>
      </c>
      <c r="B28" s="120" t="str">
        <f>IFERROR(IF(INDEX('2nd Open'!$A:$F,MATCH('2nd Open Results'!$E28,'2nd Open'!$F:$F,0),2)&gt;0,INDEX('2nd Open'!$A:$F,MATCH('2nd Open Results'!$E28,'2nd Open'!$F:$F,0),2),""),"")</f>
        <v/>
      </c>
      <c r="C28" s="120" t="str">
        <f>IFERROR(IF(INDEX('2nd Open'!$A:$F,MATCH('2nd Open Results'!E28,'2nd Open'!$F:$F,0),3)&gt;0,INDEX('2nd Open'!$A:$F,MATCH('2nd Open Results'!E28,'2nd Open'!$F:$F,0),3),""),"")</f>
        <v/>
      </c>
      <c r="D28" s="121" t="str">
        <f>IFERROR(IF(SMALL('2nd Open'!F:F,K28)&gt;1000,"nt",SMALL('2nd Open'!F:F,K28)),"")</f>
        <v/>
      </c>
      <c r="E28" s="159" t="str">
        <f>IF(D28="nt",IFERROR(SMALL('2nd Open'!F:F,K28),""),IFERROR(SMALL('2nd Open'!F:F,K28),""))</f>
        <v/>
      </c>
      <c r="F28" s="122" t="str">
        <f t="shared" si="0"/>
        <v/>
      </c>
      <c r="G28" s="130" t="str">
        <f t="shared" si="1"/>
        <v/>
      </c>
      <c r="K28" s="90">
        <v>27</v>
      </c>
    </row>
    <row r="29" spans="1:11">
      <c r="A29" s="24" t="str">
        <f>IFERROR(IF(INDEX('2nd Open'!$A:$F,MATCH('2nd Open Results'!$E29,'2nd Open'!$F:$F,0),1)&gt;0,INDEX('2nd Open'!$A:$F,MATCH('2nd Open Results'!$E29,'2nd Open'!$F:$F,0),1),""),"")</f>
        <v/>
      </c>
      <c r="B29" s="120" t="str">
        <f>IFERROR(IF(INDEX('2nd Open'!$A:$F,MATCH('2nd Open Results'!$E29,'2nd Open'!$F:$F,0),2)&gt;0,INDEX('2nd Open'!$A:$F,MATCH('2nd Open Results'!$E29,'2nd Open'!$F:$F,0),2),""),"")</f>
        <v/>
      </c>
      <c r="C29" s="120" t="str">
        <f>IFERROR(IF(INDEX('2nd Open'!$A:$F,MATCH('2nd Open Results'!E29,'2nd Open'!$F:$F,0),3)&gt;0,INDEX('2nd Open'!$A:$F,MATCH('2nd Open Results'!E29,'2nd Open'!$F:$F,0),3),""),"")</f>
        <v/>
      </c>
      <c r="D29" s="121" t="str">
        <f>IFERROR(IF(SMALL('2nd Open'!F:F,K29)&gt;1000,"nt",SMALL('2nd Open'!F:F,K29)),"")</f>
        <v/>
      </c>
      <c r="E29" s="159" t="str">
        <f>IF(D29="nt",IFERROR(SMALL('2nd Open'!F:F,K29),""),IFERROR(SMALL('2nd Open'!F:F,K29),""))</f>
        <v/>
      </c>
      <c r="F29" s="122" t="str">
        <f t="shared" si="0"/>
        <v/>
      </c>
      <c r="G29" s="130" t="str">
        <f t="shared" si="1"/>
        <v/>
      </c>
      <c r="K29" s="90">
        <v>28</v>
      </c>
    </row>
    <row r="30" spans="1:11">
      <c r="A30" s="24" t="str">
        <f>IFERROR(IF(INDEX('2nd Open'!$A:$F,MATCH('2nd Open Results'!$E30,'2nd Open'!$F:$F,0),1)&gt;0,INDEX('2nd Open'!$A:$F,MATCH('2nd Open Results'!$E30,'2nd Open'!$F:$F,0),1),""),"")</f>
        <v/>
      </c>
      <c r="B30" s="120" t="str">
        <f>IFERROR(IF(INDEX('2nd Open'!$A:$F,MATCH('2nd Open Results'!$E30,'2nd Open'!$F:$F,0),2)&gt;0,INDEX('2nd Open'!$A:$F,MATCH('2nd Open Results'!$E30,'2nd Open'!$F:$F,0),2),""),"")</f>
        <v/>
      </c>
      <c r="C30" s="120" t="str">
        <f>IFERROR(IF(INDEX('2nd Open'!$A:$F,MATCH('2nd Open Results'!E30,'2nd Open'!$F:$F,0),3)&gt;0,INDEX('2nd Open'!$A:$F,MATCH('2nd Open Results'!E30,'2nd Open'!$F:$F,0),3),""),"")</f>
        <v/>
      </c>
      <c r="D30" s="121" t="str">
        <f>IFERROR(IF(SMALL('2nd Open'!F:F,K30)&gt;1000,"nt",SMALL('2nd Open'!F:F,K30)),"")</f>
        <v/>
      </c>
      <c r="E30" s="159" t="str">
        <f>IF(D30="nt",IFERROR(SMALL('2nd Open'!F:F,K30),""),IFERROR(SMALL('2nd Open'!F:F,K30),""))</f>
        <v/>
      </c>
      <c r="F30" s="122" t="str">
        <f t="shared" si="0"/>
        <v/>
      </c>
      <c r="G30" s="130" t="str">
        <f t="shared" si="1"/>
        <v/>
      </c>
      <c r="K30" s="90">
        <v>29</v>
      </c>
    </row>
    <row r="31" spans="1:11">
      <c r="A31" s="24" t="str">
        <f>IFERROR(IF(INDEX('2nd Open'!$A:$F,MATCH('2nd Open Results'!$E31,'2nd Open'!$F:$F,0),1)&gt;0,INDEX('2nd Open'!$A:$F,MATCH('2nd Open Results'!$E31,'2nd Open'!$F:$F,0),1),""),"")</f>
        <v/>
      </c>
      <c r="B31" s="120" t="str">
        <f>IFERROR(IF(INDEX('2nd Open'!$A:$F,MATCH('2nd Open Results'!$E31,'2nd Open'!$F:$F,0),2)&gt;0,INDEX('2nd Open'!$A:$F,MATCH('2nd Open Results'!$E31,'2nd Open'!$F:$F,0),2),""),"")</f>
        <v/>
      </c>
      <c r="C31" s="120" t="str">
        <f>IFERROR(IF(INDEX('2nd Open'!$A:$F,MATCH('2nd Open Results'!E31,'2nd Open'!$F:$F,0),3)&gt;0,INDEX('2nd Open'!$A:$F,MATCH('2nd Open Results'!E31,'2nd Open'!$F:$F,0),3),""),"")</f>
        <v/>
      </c>
      <c r="D31" s="121" t="str">
        <f>IFERROR(IF(SMALL('2nd Open'!F:F,K31)&gt;1000,"nt",SMALL('2nd Open'!F:F,K31)),"")</f>
        <v/>
      </c>
      <c r="E31" s="159" t="str">
        <f>IF(D31="nt",IFERROR(SMALL('2nd Open'!F:F,K31),""),IFERROR(SMALL('2nd Open'!F:F,K31),""))</f>
        <v/>
      </c>
      <c r="F31" s="122" t="str">
        <f t="shared" si="0"/>
        <v/>
      </c>
      <c r="G31" s="130" t="str">
        <f t="shared" si="1"/>
        <v/>
      </c>
      <c r="K31" s="90">
        <v>30</v>
      </c>
    </row>
    <row r="32" spans="1:11">
      <c r="A32" s="24" t="str">
        <f>IFERROR(IF(INDEX('2nd Open'!$A:$F,MATCH('2nd Open Results'!$E32,'2nd Open'!$F:$F,0),1)&gt;0,INDEX('2nd Open'!$A:$F,MATCH('2nd Open Results'!$E32,'2nd Open'!$F:$F,0),1),""),"")</f>
        <v/>
      </c>
      <c r="B32" s="120" t="str">
        <f>IFERROR(IF(INDEX('2nd Open'!$A:$F,MATCH('2nd Open Results'!$E32,'2nd Open'!$F:$F,0),2)&gt;0,INDEX('2nd Open'!$A:$F,MATCH('2nd Open Results'!$E32,'2nd Open'!$F:$F,0),2),""),"")</f>
        <v/>
      </c>
      <c r="C32" s="120" t="str">
        <f>IFERROR(IF(INDEX('2nd Open'!$A:$F,MATCH('2nd Open Results'!E32,'2nd Open'!$F:$F,0),3)&gt;0,INDEX('2nd Open'!$A:$F,MATCH('2nd Open Results'!E32,'2nd Open'!$F:$F,0),3),""),"")</f>
        <v/>
      </c>
      <c r="D32" s="121" t="str">
        <f>IFERROR(IF(SMALL('2nd Open'!F:F,K32)&gt;1000,"nt",SMALL('2nd Open'!F:F,K32)),"")</f>
        <v/>
      </c>
      <c r="E32" s="159" t="str">
        <f>IF(D32="nt",IFERROR(SMALL('2nd Open'!F:F,K32),""),IFERROR(SMALL('2nd Open'!F:F,K32),""))</f>
        <v/>
      </c>
      <c r="F32" s="122" t="str">
        <f t="shared" si="0"/>
        <v/>
      </c>
      <c r="G32" s="130" t="str">
        <f t="shared" si="1"/>
        <v/>
      </c>
      <c r="K32" s="90">
        <v>31</v>
      </c>
    </row>
    <row r="33" spans="1:11">
      <c r="A33" s="24" t="str">
        <f>IFERROR(IF(INDEX('2nd Open'!$A:$F,MATCH('2nd Open Results'!$E33,'2nd Open'!$F:$F,0),1)&gt;0,INDEX('2nd Open'!$A:$F,MATCH('2nd Open Results'!$E33,'2nd Open'!$F:$F,0),1),""),"")</f>
        <v/>
      </c>
      <c r="B33" s="120" t="str">
        <f>IFERROR(IF(INDEX('2nd Open'!$A:$F,MATCH('2nd Open Results'!$E33,'2nd Open'!$F:$F,0),2)&gt;0,INDEX('2nd Open'!$A:$F,MATCH('2nd Open Results'!$E33,'2nd Open'!$F:$F,0),2),""),"")</f>
        <v/>
      </c>
      <c r="C33" s="120" t="str">
        <f>IFERROR(IF(INDEX('2nd Open'!$A:$F,MATCH('2nd Open Results'!E33,'2nd Open'!$F:$F,0),3)&gt;0,INDEX('2nd Open'!$A:$F,MATCH('2nd Open Results'!E33,'2nd Open'!$F:$F,0),3),""),"")</f>
        <v/>
      </c>
      <c r="D33" s="121" t="str">
        <f>IFERROR(IF(SMALL('2nd Open'!F:F,K33)&gt;1000,"nt",SMALL('2nd Open'!F:F,K33)),"")</f>
        <v/>
      </c>
      <c r="E33" s="159" t="str">
        <f>IF(D33="nt",IFERROR(SMALL('2nd Open'!F:F,K33),""),IFERROR(SMALL('2nd Open'!F:F,K33),""))</f>
        <v/>
      </c>
      <c r="F33" s="122" t="str">
        <f t="shared" si="0"/>
        <v/>
      </c>
      <c r="G33" s="130" t="str">
        <f t="shared" si="1"/>
        <v/>
      </c>
      <c r="K33" s="90">
        <v>32</v>
      </c>
    </row>
    <row r="34" spans="1:11">
      <c r="A34" s="24" t="str">
        <f>IFERROR(IF(INDEX('2nd Open'!$A:$F,MATCH('2nd Open Results'!$E34,'2nd Open'!$F:$F,0),1)&gt;0,INDEX('2nd Open'!$A:$F,MATCH('2nd Open Results'!$E34,'2nd Open'!$F:$F,0),1),""),"")</f>
        <v/>
      </c>
      <c r="B34" s="120" t="str">
        <f>IFERROR(IF(INDEX('2nd Open'!$A:$F,MATCH('2nd Open Results'!$E34,'2nd Open'!$F:$F,0),2)&gt;0,INDEX('2nd Open'!$A:$F,MATCH('2nd Open Results'!$E34,'2nd Open'!$F:$F,0),2),""),"")</f>
        <v/>
      </c>
      <c r="C34" s="120" t="str">
        <f>IFERROR(IF(INDEX('2nd Open'!$A:$F,MATCH('2nd Open Results'!E34,'2nd Open'!$F:$F,0),3)&gt;0,INDEX('2nd Open'!$A:$F,MATCH('2nd Open Results'!E34,'2nd Open'!$F:$F,0),3),""),"")</f>
        <v/>
      </c>
      <c r="D34" s="121" t="str">
        <f>IFERROR(IF(SMALL('2nd Open'!F:F,K34)&gt;1000,"nt",SMALL('2nd Open'!F:F,K34)),"")</f>
        <v/>
      </c>
      <c r="E34" s="159" t="str">
        <f>IF(D34="nt",IFERROR(SMALL('2nd Open'!F:F,K34),""),IFERROR(SMALL('2nd Open'!F:F,K34),""))</f>
        <v/>
      </c>
      <c r="F34" s="122" t="str">
        <f t="shared" si="0"/>
        <v/>
      </c>
      <c r="G34" s="130" t="str">
        <f t="shared" si="1"/>
        <v/>
      </c>
      <c r="K34" s="90">
        <v>33</v>
      </c>
    </row>
    <row r="35" spans="1:11">
      <c r="A35" s="24" t="str">
        <f>IFERROR(IF(INDEX('2nd Open'!$A:$F,MATCH('2nd Open Results'!$E35,'2nd Open'!$F:$F,0),1)&gt;0,INDEX('2nd Open'!$A:$F,MATCH('2nd Open Results'!$E35,'2nd Open'!$F:$F,0),1),""),"")</f>
        <v/>
      </c>
      <c r="B35" s="120" t="str">
        <f>IFERROR(IF(INDEX('2nd Open'!$A:$F,MATCH('2nd Open Results'!$E35,'2nd Open'!$F:$F,0),2)&gt;0,INDEX('2nd Open'!$A:$F,MATCH('2nd Open Results'!$E35,'2nd Open'!$F:$F,0),2),""),"")</f>
        <v/>
      </c>
      <c r="C35" s="120" t="str">
        <f>IFERROR(IF(INDEX('2nd Open'!$A:$F,MATCH('2nd Open Results'!E35,'2nd Open'!$F:$F,0),3)&gt;0,INDEX('2nd Open'!$A:$F,MATCH('2nd Open Results'!E35,'2nd Open'!$F:$F,0),3),""),"")</f>
        <v/>
      </c>
      <c r="D35" s="121" t="str">
        <f>IFERROR(IF(SMALL('2nd Open'!F:F,K35)&gt;1000,"nt",SMALL('2nd Open'!F:F,K35)),"")</f>
        <v/>
      </c>
      <c r="E35" s="159" t="str">
        <f>IF(D35="nt",IFERROR(SMALL('2nd Open'!F:F,K35),""),IFERROR(SMALL('2nd Open'!F:F,K35),""))</f>
        <v/>
      </c>
      <c r="F35" s="122" t="str">
        <f t="shared" si="0"/>
        <v/>
      </c>
      <c r="G35" s="130" t="str">
        <f t="shared" si="1"/>
        <v/>
      </c>
      <c r="K35" s="90">
        <v>34</v>
      </c>
    </row>
    <row r="36" spans="1:11">
      <c r="A36" s="24" t="str">
        <f>IFERROR(IF(INDEX('2nd Open'!$A:$F,MATCH('2nd Open Results'!$E36,'2nd Open'!$F:$F,0),1)&gt;0,INDEX('2nd Open'!$A:$F,MATCH('2nd Open Results'!$E36,'2nd Open'!$F:$F,0),1),""),"")</f>
        <v/>
      </c>
      <c r="B36" s="120" t="str">
        <f>IFERROR(IF(INDEX('2nd Open'!$A:$F,MATCH('2nd Open Results'!$E36,'2nd Open'!$F:$F,0),2)&gt;0,INDEX('2nd Open'!$A:$F,MATCH('2nd Open Results'!$E36,'2nd Open'!$F:$F,0),2),""),"")</f>
        <v/>
      </c>
      <c r="C36" s="120" t="str">
        <f>IFERROR(IF(INDEX('2nd Open'!$A:$F,MATCH('2nd Open Results'!E36,'2nd Open'!$F:$F,0),3)&gt;0,INDEX('2nd Open'!$A:$F,MATCH('2nd Open Results'!E36,'2nd Open'!$F:$F,0),3),""),"")</f>
        <v/>
      </c>
      <c r="D36" s="121" t="str">
        <f>IFERROR(IF(SMALL('2nd Open'!F:F,K36)&gt;1000,"nt",SMALL('2nd Open'!F:F,K36)),"")</f>
        <v/>
      </c>
      <c r="E36" s="159" t="str">
        <f>IF(D36="nt",IFERROR(SMALL('2nd Open'!F:F,K36),""),IFERROR(SMALL('2nd Open'!F:F,K36),""))</f>
        <v/>
      </c>
      <c r="F36" s="122" t="str">
        <f t="shared" si="0"/>
        <v/>
      </c>
      <c r="G36" s="130" t="str">
        <f t="shared" si="1"/>
        <v/>
      </c>
      <c r="K36" s="90">
        <v>35</v>
      </c>
    </row>
    <row r="37" spans="1:11">
      <c r="A37" s="24" t="str">
        <f>IFERROR(IF(INDEX('2nd Open'!$A:$F,MATCH('2nd Open Results'!$E37,'2nd Open'!$F:$F,0),1)&gt;0,INDEX('2nd Open'!$A:$F,MATCH('2nd Open Results'!$E37,'2nd Open'!$F:$F,0),1),""),"")</f>
        <v/>
      </c>
      <c r="B37" s="120" t="str">
        <f>IFERROR(IF(INDEX('2nd Open'!$A:$F,MATCH('2nd Open Results'!$E37,'2nd Open'!$F:$F,0),2)&gt;0,INDEX('2nd Open'!$A:$F,MATCH('2nd Open Results'!$E37,'2nd Open'!$F:$F,0),2),""),"")</f>
        <v/>
      </c>
      <c r="C37" s="120" t="str">
        <f>IFERROR(IF(INDEX('2nd Open'!$A:$F,MATCH('2nd Open Results'!E37,'2nd Open'!$F:$F,0),3)&gt;0,INDEX('2nd Open'!$A:$F,MATCH('2nd Open Results'!E37,'2nd Open'!$F:$F,0),3),""),"")</f>
        <v/>
      </c>
      <c r="D37" s="121" t="str">
        <f>IFERROR(IF(SMALL('2nd Open'!F:F,K37)&gt;1000,"nt",SMALL('2nd Open'!F:F,K37)),"")</f>
        <v/>
      </c>
      <c r="E37" s="159" t="str">
        <f>IF(D37="nt",IFERROR(SMALL('2nd Open'!F:F,K37),""),IFERROR(SMALL('2nd Open'!F:F,K37),""))</f>
        <v/>
      </c>
      <c r="F37" s="122" t="str">
        <f t="shared" si="0"/>
        <v/>
      </c>
      <c r="G37" s="130" t="str">
        <f t="shared" si="1"/>
        <v/>
      </c>
      <c r="K37" s="90">
        <v>36</v>
      </c>
    </row>
    <row r="38" spans="1:11">
      <c r="A38" s="24" t="str">
        <f>IFERROR(IF(INDEX('2nd Open'!$A:$F,MATCH('2nd Open Results'!$E38,'2nd Open'!$F:$F,0),1)&gt;0,INDEX('2nd Open'!$A:$F,MATCH('2nd Open Results'!$E38,'2nd Open'!$F:$F,0),1),""),"")</f>
        <v/>
      </c>
      <c r="B38" s="120" t="str">
        <f>IFERROR(IF(INDEX('2nd Open'!$A:$F,MATCH('2nd Open Results'!$E38,'2nd Open'!$F:$F,0),2)&gt;0,INDEX('2nd Open'!$A:$F,MATCH('2nd Open Results'!$E38,'2nd Open'!$F:$F,0),2),""),"")</f>
        <v/>
      </c>
      <c r="C38" s="120" t="str">
        <f>IFERROR(IF(INDEX('2nd Open'!$A:$F,MATCH('2nd Open Results'!E38,'2nd Open'!$F:$F,0),3)&gt;0,INDEX('2nd Open'!$A:$F,MATCH('2nd Open Results'!E38,'2nd Open'!$F:$F,0),3),""),"")</f>
        <v/>
      </c>
      <c r="D38" s="121" t="str">
        <f>IFERROR(IF(SMALL('2nd Open'!F:F,K38)&gt;1000,"nt",SMALL('2nd Open'!F:F,K38)),"")</f>
        <v/>
      </c>
      <c r="E38" s="159" t="str">
        <f>IF(D38="nt",IFERROR(SMALL('2nd Open'!F:F,K38),""),IFERROR(SMALL('2nd Open'!F:F,K38),""))</f>
        <v/>
      </c>
      <c r="F38" s="122" t="str">
        <f t="shared" si="0"/>
        <v/>
      </c>
      <c r="G38" s="130" t="str">
        <f t="shared" si="1"/>
        <v/>
      </c>
      <c r="K38" s="90">
        <v>37</v>
      </c>
    </row>
    <row r="39" spans="1:11">
      <c r="A39" s="24" t="str">
        <f>IFERROR(IF(INDEX('2nd Open'!$A:$F,MATCH('2nd Open Results'!$E39,'2nd Open'!$F:$F,0),1)&gt;0,INDEX('2nd Open'!$A:$F,MATCH('2nd Open Results'!$E39,'2nd Open'!$F:$F,0),1),""),"")</f>
        <v/>
      </c>
      <c r="B39" s="120" t="str">
        <f>IFERROR(IF(INDEX('2nd Open'!$A:$F,MATCH('2nd Open Results'!$E39,'2nd Open'!$F:$F,0),2)&gt;0,INDEX('2nd Open'!$A:$F,MATCH('2nd Open Results'!$E39,'2nd Open'!$F:$F,0),2),""),"")</f>
        <v/>
      </c>
      <c r="C39" s="120" t="str">
        <f>IFERROR(IF(INDEX('2nd Open'!$A:$F,MATCH('2nd Open Results'!E39,'2nd Open'!$F:$F,0),3)&gt;0,INDEX('2nd Open'!$A:$F,MATCH('2nd Open Results'!E39,'2nd Open'!$F:$F,0),3),""),"")</f>
        <v/>
      </c>
      <c r="D39" s="121" t="str">
        <f>IFERROR(IF(SMALL('2nd Open'!F:F,K39)&gt;1000,"nt",SMALL('2nd Open'!F:F,K39)),"")</f>
        <v/>
      </c>
      <c r="E39" s="159" t="str">
        <f>IF(D39="nt",IFERROR(SMALL('2nd Open'!F:F,K39),""),IFERROR(SMALL('2nd Open'!F:F,K39),""))</f>
        <v/>
      </c>
      <c r="F39" s="122" t="str">
        <f t="shared" si="0"/>
        <v/>
      </c>
      <c r="G39" s="130" t="str">
        <f t="shared" si="1"/>
        <v/>
      </c>
      <c r="K39" s="90">
        <v>38</v>
      </c>
    </row>
    <row r="40" spans="1:11">
      <c r="A40" s="24" t="str">
        <f>IFERROR(IF(INDEX('2nd Open'!$A:$F,MATCH('2nd Open Results'!$E40,'2nd Open'!$F:$F,0),1)&gt;0,INDEX('2nd Open'!$A:$F,MATCH('2nd Open Results'!$E40,'2nd Open'!$F:$F,0),1),""),"")</f>
        <v/>
      </c>
      <c r="B40" s="120" t="str">
        <f>IFERROR(IF(INDEX('2nd Open'!$A:$F,MATCH('2nd Open Results'!$E40,'2nd Open'!$F:$F,0),2)&gt;0,INDEX('2nd Open'!$A:$F,MATCH('2nd Open Results'!$E40,'2nd Open'!$F:$F,0),2),""),"")</f>
        <v/>
      </c>
      <c r="C40" s="120" t="str">
        <f>IFERROR(IF(INDEX('2nd Open'!$A:$F,MATCH('2nd Open Results'!E40,'2nd Open'!$F:$F,0),3)&gt;0,INDEX('2nd Open'!$A:$F,MATCH('2nd Open Results'!E40,'2nd Open'!$F:$F,0),3),""),"")</f>
        <v/>
      </c>
      <c r="D40" s="121" t="str">
        <f>IFERROR(IF(SMALL('2nd Open'!F:F,K40)&gt;1000,"nt",SMALL('2nd Open'!F:F,K40)),"")</f>
        <v/>
      </c>
      <c r="E40" s="159" t="str">
        <f>IF(D40="nt",IFERROR(SMALL('2nd Open'!F:F,K40),""),IFERROR(SMALL('2nd Open'!F:F,K40),""))</f>
        <v/>
      </c>
      <c r="F40" s="122" t="str">
        <f t="shared" si="0"/>
        <v/>
      </c>
      <c r="G40" s="130" t="str">
        <f t="shared" si="1"/>
        <v/>
      </c>
      <c r="K40" s="90">
        <v>39</v>
      </c>
    </row>
    <row r="41" spans="1:11">
      <c r="A41" s="24" t="str">
        <f>IFERROR(IF(INDEX('2nd Open'!$A:$F,MATCH('2nd Open Results'!$E41,'2nd Open'!$F:$F,0),1)&gt;0,INDEX('2nd Open'!$A:$F,MATCH('2nd Open Results'!$E41,'2nd Open'!$F:$F,0),1),""),"")</f>
        <v/>
      </c>
      <c r="B41" s="120" t="str">
        <f>IFERROR(IF(INDEX('2nd Open'!$A:$F,MATCH('2nd Open Results'!$E41,'2nd Open'!$F:$F,0),2)&gt;0,INDEX('2nd Open'!$A:$F,MATCH('2nd Open Results'!$E41,'2nd Open'!$F:$F,0),2),""),"")</f>
        <v/>
      </c>
      <c r="C41" s="120" t="str">
        <f>IFERROR(IF(INDEX('2nd Open'!$A:$F,MATCH('2nd Open Results'!E41,'2nd Open'!$F:$F,0),3)&gt;0,INDEX('2nd Open'!$A:$F,MATCH('2nd Open Results'!E41,'2nd Open'!$F:$F,0),3),""),"")</f>
        <v/>
      </c>
      <c r="D41" s="121" t="str">
        <f>IFERROR(IF(SMALL('2nd Open'!F:F,K41)&gt;1000,"nt",SMALL('2nd Open'!F:F,K41)),"")</f>
        <v/>
      </c>
      <c r="E41" s="159" t="str">
        <f>IF(D41="nt",IFERROR(SMALL('2nd Open'!F:F,K41),""),IFERROR(SMALL('2nd Open'!F:F,K41),""))</f>
        <v/>
      </c>
      <c r="F41" s="122" t="str">
        <f t="shared" si="0"/>
        <v/>
      </c>
      <c r="G41" s="130" t="str">
        <f t="shared" si="1"/>
        <v/>
      </c>
      <c r="K41" s="90">
        <v>40</v>
      </c>
    </row>
    <row r="42" spans="1:11">
      <c r="A42" s="24" t="str">
        <f>IFERROR(IF(INDEX('2nd Open'!$A:$F,MATCH('2nd Open Results'!$E42,'2nd Open'!$F:$F,0),1)&gt;0,INDEX('2nd Open'!$A:$F,MATCH('2nd Open Results'!$E42,'2nd Open'!$F:$F,0),1),""),"")</f>
        <v/>
      </c>
      <c r="B42" s="120" t="str">
        <f>IFERROR(IF(INDEX('2nd Open'!$A:$F,MATCH('2nd Open Results'!$E42,'2nd Open'!$F:$F,0),2)&gt;0,INDEX('2nd Open'!$A:$F,MATCH('2nd Open Results'!$E42,'2nd Open'!$F:$F,0),2),""),"")</f>
        <v/>
      </c>
      <c r="C42" s="120" t="str">
        <f>IFERROR(IF(INDEX('2nd Open'!$A:$F,MATCH('2nd Open Results'!E42,'2nd Open'!$F:$F,0),3)&gt;0,INDEX('2nd Open'!$A:$F,MATCH('2nd Open Results'!E42,'2nd Open'!$F:$F,0),3),""),"")</f>
        <v/>
      </c>
      <c r="D42" s="121" t="str">
        <f>IFERROR(IF(SMALL('2nd Open'!F:F,K42)&gt;1000,"nt",SMALL('2nd Open'!F:F,K42)),"")</f>
        <v/>
      </c>
      <c r="E42" s="159" t="str">
        <f>IF(D42="nt",IFERROR(SMALL('2nd Open'!F:F,K42),""),IFERROR(SMALL('2nd Open'!F:F,K42),""))</f>
        <v/>
      </c>
      <c r="F42" s="122" t="str">
        <f t="shared" si="0"/>
        <v/>
      </c>
      <c r="G42" s="130" t="str">
        <f t="shared" si="1"/>
        <v/>
      </c>
      <c r="K42" s="90">
        <v>41</v>
      </c>
    </row>
    <row r="43" spans="1:11">
      <c r="A43" s="24" t="str">
        <f>IFERROR(IF(INDEX('2nd Open'!$A:$F,MATCH('2nd Open Results'!$E43,'2nd Open'!$F:$F,0),1)&gt;0,INDEX('2nd Open'!$A:$F,MATCH('2nd Open Results'!$E43,'2nd Open'!$F:$F,0),1),""),"")</f>
        <v/>
      </c>
      <c r="B43" s="120" t="str">
        <f>IFERROR(IF(INDEX('2nd Open'!$A:$F,MATCH('2nd Open Results'!$E43,'2nd Open'!$F:$F,0),2)&gt;0,INDEX('2nd Open'!$A:$F,MATCH('2nd Open Results'!$E43,'2nd Open'!$F:$F,0),2),""),"")</f>
        <v/>
      </c>
      <c r="C43" s="120" t="str">
        <f>IFERROR(IF(INDEX('2nd Open'!$A:$F,MATCH('2nd Open Results'!E43,'2nd Open'!$F:$F,0),3)&gt;0,INDEX('2nd Open'!$A:$F,MATCH('2nd Open Results'!E43,'2nd Open'!$F:$F,0),3),""),"")</f>
        <v/>
      </c>
      <c r="D43" s="121" t="str">
        <f>IFERROR(IF(SMALL('2nd Open'!F:F,K43)&gt;1000,"nt",SMALL('2nd Open'!F:F,K43)),"")</f>
        <v/>
      </c>
      <c r="E43" s="159" t="str">
        <f>IF(D43="nt",IFERROR(SMALL('2nd Open'!F:F,K43),""),IFERROR(SMALL('2nd Open'!F:F,K43),""))</f>
        <v/>
      </c>
      <c r="F43" s="122" t="str">
        <f t="shared" si="0"/>
        <v/>
      </c>
      <c r="G43" s="130" t="str">
        <f t="shared" si="1"/>
        <v/>
      </c>
      <c r="K43" s="90">
        <v>42</v>
      </c>
    </row>
    <row r="44" spans="1:11">
      <c r="A44" s="24" t="str">
        <f>IFERROR(IF(INDEX('2nd Open'!$A:$F,MATCH('2nd Open Results'!$E44,'2nd Open'!$F:$F,0),1)&gt;0,INDEX('2nd Open'!$A:$F,MATCH('2nd Open Results'!$E44,'2nd Open'!$F:$F,0),1),""),"")</f>
        <v/>
      </c>
      <c r="B44" s="120" t="str">
        <f>IFERROR(IF(INDEX('2nd Open'!$A:$F,MATCH('2nd Open Results'!$E44,'2nd Open'!$F:$F,0),2)&gt;0,INDEX('2nd Open'!$A:$F,MATCH('2nd Open Results'!$E44,'2nd Open'!$F:$F,0),2),""),"")</f>
        <v/>
      </c>
      <c r="C44" s="120" t="str">
        <f>IFERROR(IF(INDEX('2nd Open'!$A:$F,MATCH('2nd Open Results'!E44,'2nd Open'!$F:$F,0),3)&gt;0,INDEX('2nd Open'!$A:$F,MATCH('2nd Open Results'!E44,'2nd Open'!$F:$F,0),3),""),"")</f>
        <v/>
      </c>
      <c r="D44" s="121" t="str">
        <f>IFERROR(IF(SMALL('2nd Open'!F:F,K44)&gt;1000,"nt",SMALL('2nd Open'!F:F,K44)),"")</f>
        <v/>
      </c>
      <c r="E44" s="159" t="str">
        <f>IF(D44="nt",IFERROR(SMALL('2nd Open'!F:F,K44),""),IFERROR(SMALL('2nd Open'!F:F,K44),""))</f>
        <v/>
      </c>
      <c r="F44" s="122" t="str">
        <f t="shared" si="0"/>
        <v/>
      </c>
      <c r="G44" s="130" t="str">
        <f t="shared" si="1"/>
        <v/>
      </c>
      <c r="K44" s="90">
        <v>43</v>
      </c>
    </row>
    <row r="45" spans="1:11">
      <c r="A45" s="24" t="str">
        <f>IFERROR(IF(INDEX('2nd Open'!$A:$F,MATCH('2nd Open Results'!$E45,'2nd Open'!$F:$F,0),1)&gt;0,INDEX('2nd Open'!$A:$F,MATCH('2nd Open Results'!$E45,'2nd Open'!$F:$F,0),1),""),"")</f>
        <v/>
      </c>
      <c r="B45" s="120" t="str">
        <f>IFERROR(IF(INDEX('2nd Open'!$A:$F,MATCH('2nd Open Results'!$E45,'2nd Open'!$F:$F,0),2)&gt;0,INDEX('2nd Open'!$A:$F,MATCH('2nd Open Results'!$E45,'2nd Open'!$F:$F,0),2),""),"")</f>
        <v/>
      </c>
      <c r="C45" s="120" t="str">
        <f>IFERROR(IF(INDEX('2nd Open'!$A:$F,MATCH('2nd Open Results'!E45,'2nd Open'!$F:$F,0),3)&gt;0,INDEX('2nd Open'!$A:$F,MATCH('2nd Open Results'!E45,'2nd Open'!$F:$F,0),3),""),"")</f>
        <v/>
      </c>
      <c r="D45" s="121" t="str">
        <f>IFERROR(IF(SMALL('2nd Open'!F:F,K45)&gt;1000,"nt",SMALL('2nd Open'!F:F,K45)),"")</f>
        <v/>
      </c>
      <c r="E45" s="159" t="str">
        <f>IF(D45="nt",IFERROR(SMALL('2nd Open'!F:F,K45),""),IFERROR(SMALL('2nd Open'!F:F,K45),""))</f>
        <v/>
      </c>
      <c r="F45" s="122" t="str">
        <f t="shared" si="0"/>
        <v/>
      </c>
      <c r="G45" s="130" t="str">
        <f t="shared" si="1"/>
        <v/>
      </c>
      <c r="K45" s="90">
        <v>44</v>
      </c>
    </row>
    <row r="46" spans="1:11">
      <c r="A46" s="24" t="str">
        <f>IFERROR(IF(INDEX('2nd Open'!$A:$F,MATCH('2nd Open Results'!$E46,'2nd Open'!$F:$F,0),1)&gt;0,INDEX('2nd Open'!$A:$F,MATCH('2nd Open Results'!$E46,'2nd Open'!$F:$F,0),1),""),"")</f>
        <v/>
      </c>
      <c r="B46" s="120" t="str">
        <f>IFERROR(IF(INDEX('2nd Open'!$A:$F,MATCH('2nd Open Results'!$E46,'2nd Open'!$F:$F,0),2)&gt;0,INDEX('2nd Open'!$A:$F,MATCH('2nd Open Results'!$E46,'2nd Open'!$F:$F,0),2),""),"")</f>
        <v/>
      </c>
      <c r="C46" s="120" t="str">
        <f>IFERROR(IF(INDEX('2nd Open'!$A:$F,MATCH('2nd Open Results'!E46,'2nd Open'!$F:$F,0),3)&gt;0,INDEX('2nd Open'!$A:$F,MATCH('2nd Open Results'!E46,'2nd Open'!$F:$F,0),3),""),"")</f>
        <v/>
      </c>
      <c r="D46" s="121" t="str">
        <f>IFERROR(IF(SMALL('2nd Open'!F:F,K46)&gt;1000,"nt",SMALL('2nd Open'!F:F,K46)),"")</f>
        <v/>
      </c>
      <c r="E46" s="159" t="str">
        <f>IF(D46="nt",IFERROR(SMALL('2nd Open'!F:F,K46),""),IFERROR(SMALL('2nd Open'!F:F,K46),""))</f>
        <v/>
      </c>
      <c r="F46" s="122" t="str">
        <f t="shared" si="0"/>
        <v/>
      </c>
      <c r="G46" s="130" t="str">
        <f t="shared" si="1"/>
        <v/>
      </c>
      <c r="K46" s="90">
        <v>45</v>
      </c>
    </row>
    <row r="47" spans="1:11">
      <c r="A47" s="24" t="str">
        <f>IFERROR(IF(INDEX('2nd Open'!$A:$F,MATCH('2nd Open Results'!$E47,'2nd Open'!$F:$F,0),1)&gt;0,INDEX('2nd Open'!$A:$F,MATCH('2nd Open Results'!$E47,'2nd Open'!$F:$F,0),1),""),"")</f>
        <v/>
      </c>
      <c r="B47" s="120" t="str">
        <f>IFERROR(IF(INDEX('2nd Open'!$A:$F,MATCH('2nd Open Results'!$E47,'2nd Open'!$F:$F,0),2)&gt;0,INDEX('2nd Open'!$A:$F,MATCH('2nd Open Results'!$E47,'2nd Open'!$F:$F,0),2),""),"")</f>
        <v/>
      </c>
      <c r="C47" s="120" t="str">
        <f>IFERROR(IF(INDEX('2nd Open'!$A:$F,MATCH('2nd Open Results'!E47,'2nd Open'!$F:$F,0),3)&gt;0,INDEX('2nd Open'!$A:$F,MATCH('2nd Open Results'!E47,'2nd Open'!$F:$F,0),3),""),"")</f>
        <v/>
      </c>
      <c r="D47" s="121" t="str">
        <f>IFERROR(IF(SMALL('2nd Open'!F:F,K47)&gt;1000,"nt",SMALL('2nd Open'!F:F,K47)),"")</f>
        <v/>
      </c>
      <c r="E47" s="159" t="str">
        <f>IF(D47="nt",IFERROR(SMALL('2nd Open'!F:F,K47),""),IFERROR(SMALL('2nd Open'!F:F,K47),""))</f>
        <v/>
      </c>
      <c r="F47" s="122" t="str">
        <f t="shared" si="0"/>
        <v/>
      </c>
      <c r="G47" s="130" t="str">
        <f t="shared" si="1"/>
        <v/>
      </c>
      <c r="K47" s="90">
        <v>46</v>
      </c>
    </row>
    <row r="48" spans="1:11">
      <c r="A48" s="24" t="str">
        <f>IFERROR(IF(INDEX('2nd Open'!$A:$F,MATCH('2nd Open Results'!$E48,'2nd Open'!$F:$F,0),1)&gt;0,INDEX('2nd Open'!$A:$F,MATCH('2nd Open Results'!$E48,'2nd Open'!$F:$F,0),1),""),"")</f>
        <v/>
      </c>
      <c r="B48" s="120" t="str">
        <f>IFERROR(IF(INDEX('2nd Open'!$A:$F,MATCH('2nd Open Results'!$E48,'2nd Open'!$F:$F,0),2)&gt;0,INDEX('2nd Open'!$A:$F,MATCH('2nd Open Results'!$E48,'2nd Open'!$F:$F,0),2),""),"")</f>
        <v/>
      </c>
      <c r="C48" s="120" t="str">
        <f>IFERROR(IF(INDEX('2nd Open'!$A:$F,MATCH('2nd Open Results'!E48,'2nd Open'!$F:$F,0),3)&gt;0,INDEX('2nd Open'!$A:$F,MATCH('2nd Open Results'!E48,'2nd Open'!$F:$F,0),3),""),"")</f>
        <v/>
      </c>
      <c r="D48" s="121" t="str">
        <f>IFERROR(IF(SMALL('2nd Open'!F:F,K48)&gt;1000,"nt",SMALL('2nd Open'!F:F,K48)),"")</f>
        <v/>
      </c>
      <c r="E48" s="159" t="str">
        <f>IF(D48="nt",IFERROR(SMALL('2nd Open'!F:F,K48),""),IFERROR(SMALL('2nd Open'!F:F,K48),""))</f>
        <v/>
      </c>
      <c r="F48" s="122" t="str">
        <f t="shared" si="0"/>
        <v/>
      </c>
      <c r="G48" s="130" t="str">
        <f t="shared" si="1"/>
        <v/>
      </c>
      <c r="K48" s="90">
        <v>47</v>
      </c>
    </row>
    <row r="49" spans="1:11">
      <c r="A49" s="24" t="str">
        <f>IFERROR(IF(INDEX('2nd Open'!$A:$F,MATCH('2nd Open Results'!$E49,'2nd Open'!$F:$F,0),1)&gt;0,INDEX('2nd Open'!$A:$F,MATCH('2nd Open Results'!$E49,'2nd Open'!$F:$F,0),1),""),"")</f>
        <v/>
      </c>
      <c r="B49" s="120" t="str">
        <f>IFERROR(IF(INDEX('2nd Open'!$A:$F,MATCH('2nd Open Results'!$E49,'2nd Open'!$F:$F,0),2)&gt;0,INDEX('2nd Open'!$A:$F,MATCH('2nd Open Results'!$E49,'2nd Open'!$F:$F,0),2),""),"")</f>
        <v/>
      </c>
      <c r="C49" s="120" t="str">
        <f>IFERROR(IF(INDEX('2nd Open'!$A:$F,MATCH('2nd Open Results'!E49,'2nd Open'!$F:$F,0),3)&gt;0,INDEX('2nd Open'!$A:$F,MATCH('2nd Open Results'!E49,'2nd Open'!$F:$F,0),3),""),"")</f>
        <v/>
      </c>
      <c r="D49" s="121" t="str">
        <f>IFERROR(IF(SMALL('2nd Open'!F:F,K49)&gt;1000,"nt",SMALL('2nd Open'!F:F,K49)),"")</f>
        <v/>
      </c>
      <c r="E49" s="159" t="str">
        <f>IF(D49="nt",IFERROR(SMALL('2nd Open'!F:F,K49),""),IFERROR(SMALL('2nd Open'!F:F,K49),""))</f>
        <v/>
      </c>
      <c r="F49" s="122" t="str">
        <f t="shared" si="0"/>
        <v/>
      </c>
      <c r="G49" s="130" t="str">
        <f t="shared" si="1"/>
        <v/>
      </c>
      <c r="K49" s="90">
        <v>48</v>
      </c>
    </row>
    <row r="50" spans="1:11">
      <c r="A50" s="24" t="str">
        <f>IFERROR(IF(INDEX('2nd Open'!$A:$F,MATCH('2nd Open Results'!$E50,'2nd Open'!$F:$F,0),1)&gt;0,INDEX('2nd Open'!$A:$F,MATCH('2nd Open Results'!$E50,'2nd Open'!$F:$F,0),1),""),"")</f>
        <v/>
      </c>
      <c r="B50" s="120" t="str">
        <f>IFERROR(IF(INDEX('2nd Open'!$A:$F,MATCH('2nd Open Results'!$E50,'2nd Open'!$F:$F,0),2)&gt;0,INDEX('2nd Open'!$A:$F,MATCH('2nd Open Results'!$E50,'2nd Open'!$F:$F,0),2),""),"")</f>
        <v/>
      </c>
      <c r="C50" s="120" t="str">
        <f>IFERROR(IF(INDEX('2nd Open'!$A:$F,MATCH('2nd Open Results'!E50,'2nd Open'!$F:$F,0),3)&gt;0,INDEX('2nd Open'!$A:$F,MATCH('2nd Open Results'!E50,'2nd Open'!$F:$F,0),3),""),"")</f>
        <v/>
      </c>
      <c r="D50" s="121" t="str">
        <f>IFERROR(IF(SMALL('2nd Open'!F:F,K50)&gt;1000,"nt",SMALL('2nd Open'!F:F,K50)),"")</f>
        <v/>
      </c>
      <c r="E50" s="159" t="str">
        <f>IF(D50="nt",IFERROR(SMALL('2nd Open'!F:F,K50),""),IFERROR(SMALL('2nd Open'!F:F,K50),""))</f>
        <v/>
      </c>
      <c r="F50" s="122" t="str">
        <f t="shared" si="0"/>
        <v/>
      </c>
      <c r="G50" s="130" t="str">
        <f t="shared" si="1"/>
        <v/>
      </c>
      <c r="K50" s="90">
        <v>49</v>
      </c>
    </row>
    <row r="51" spans="1:11">
      <c r="A51" s="24" t="str">
        <f>IFERROR(IF(INDEX('2nd Open'!$A:$F,MATCH('2nd Open Results'!$E51,'2nd Open'!$F:$F,0),1)&gt;0,INDEX('2nd Open'!$A:$F,MATCH('2nd Open Results'!$E51,'2nd Open'!$F:$F,0),1),""),"")</f>
        <v/>
      </c>
      <c r="B51" s="120" t="str">
        <f>IFERROR(IF(INDEX('2nd Open'!$A:$F,MATCH('2nd Open Results'!$E51,'2nd Open'!$F:$F,0),2)&gt;0,INDEX('2nd Open'!$A:$F,MATCH('2nd Open Results'!$E51,'2nd Open'!$F:$F,0),2),""),"")</f>
        <v/>
      </c>
      <c r="C51" s="120" t="str">
        <f>IFERROR(IF(INDEX('2nd Open'!$A:$F,MATCH('2nd Open Results'!E51,'2nd Open'!$F:$F,0),3)&gt;0,INDEX('2nd Open'!$A:$F,MATCH('2nd Open Results'!E51,'2nd Open'!$F:$F,0),3),""),"")</f>
        <v/>
      </c>
      <c r="D51" s="121" t="str">
        <f>IFERROR(IF(SMALL('2nd Open'!F:F,K51)&gt;1000,"nt",SMALL('2nd Open'!F:F,K51)),"")</f>
        <v/>
      </c>
      <c r="E51" s="159" t="str">
        <f>IF(D51="nt",IFERROR(SMALL('2nd Open'!F:F,K51),""),IFERROR(SMALL('2nd Open'!F:F,K51),""))</f>
        <v/>
      </c>
      <c r="F51" s="122" t="str">
        <f t="shared" si="0"/>
        <v/>
      </c>
      <c r="G51" s="130" t="str">
        <f t="shared" si="1"/>
        <v/>
      </c>
      <c r="K51" s="90">
        <v>50</v>
      </c>
    </row>
    <row r="52" spans="1:11">
      <c r="A52" s="24" t="str">
        <f>IFERROR(IF(INDEX('2nd Open'!$A:$F,MATCH('2nd Open Results'!$E52,'2nd Open'!$F:$F,0),1)&gt;0,INDEX('2nd Open'!$A:$F,MATCH('2nd Open Results'!$E52,'2nd Open'!$F:$F,0),1),""),"")</f>
        <v/>
      </c>
      <c r="B52" s="120" t="str">
        <f>IFERROR(IF(INDEX('2nd Open'!$A:$F,MATCH('2nd Open Results'!$E52,'2nd Open'!$F:$F,0),2)&gt;0,INDEX('2nd Open'!$A:$F,MATCH('2nd Open Results'!$E52,'2nd Open'!$F:$F,0),2),""),"")</f>
        <v/>
      </c>
      <c r="C52" s="120" t="str">
        <f>IFERROR(IF(INDEX('2nd Open'!$A:$F,MATCH('2nd Open Results'!E52,'2nd Open'!$F:$F,0),3)&gt;0,INDEX('2nd Open'!$A:$F,MATCH('2nd Open Results'!E52,'2nd Open'!$F:$F,0),3),""),"")</f>
        <v/>
      </c>
      <c r="D52" s="121" t="str">
        <f>IFERROR(IF(SMALL('2nd Open'!F:F,K52)&gt;1000,"nt",SMALL('2nd Open'!F:F,K52)),"")</f>
        <v/>
      </c>
      <c r="E52" s="159" t="str">
        <f>IF(D52="nt",IFERROR(SMALL('2nd Open'!F:F,K52),""),IFERROR(SMALL('2nd Open'!F:F,K52),""))</f>
        <v/>
      </c>
      <c r="G52" s="130" t="str">
        <f t="shared" si="1"/>
        <v/>
      </c>
      <c r="K52" s="90">
        <v>51</v>
      </c>
    </row>
    <row r="53" spans="1:11">
      <c r="A53" s="24" t="str">
        <f>IFERROR(IF(INDEX('2nd Open'!$A:$F,MATCH('2nd Open Results'!$E53,'2nd Open'!$F:$F,0),1)&gt;0,INDEX('2nd Open'!$A:$F,MATCH('2nd Open Results'!$E53,'2nd Open'!$F:$F,0),1),""),"")</f>
        <v/>
      </c>
      <c r="B53" s="120" t="str">
        <f>IFERROR(IF(INDEX('2nd Open'!$A:$F,MATCH('2nd Open Results'!$E53,'2nd Open'!$F:$F,0),2)&gt;0,INDEX('2nd Open'!$A:$F,MATCH('2nd Open Results'!$E53,'2nd Open'!$F:$F,0),2),""),"")</f>
        <v/>
      </c>
      <c r="C53" s="120" t="str">
        <f>IFERROR(IF(INDEX('2nd Open'!$A:$F,MATCH('2nd Open Results'!E53,'2nd Open'!$F:$F,0),3)&gt;0,INDEX('2nd Open'!$A:$F,MATCH('2nd Open Results'!E53,'2nd Open'!$F:$F,0),3),""),"")</f>
        <v/>
      </c>
      <c r="D53" s="121" t="str">
        <f>IFERROR(IF(SMALL('2nd Open'!F:F,K53)&gt;1000,"nt",SMALL('2nd Open'!F:F,K53)),"")</f>
        <v/>
      </c>
      <c r="E53" s="159" t="str">
        <f>IF(D53="nt",IFERROR(SMALL('2nd Open'!F:F,K53),""),IFERROR(SMALL('2nd Open'!F:F,K53),""))</f>
        <v/>
      </c>
      <c r="G53" s="130" t="str">
        <f t="shared" si="1"/>
        <v/>
      </c>
      <c r="K53" s="90">
        <v>52</v>
      </c>
    </row>
    <row r="54" spans="1:11">
      <c r="A54" s="24" t="str">
        <f>IFERROR(IF(INDEX('2nd Open'!$A:$F,MATCH('2nd Open Results'!$E54,'2nd Open'!$F:$F,0),1)&gt;0,INDEX('2nd Open'!$A:$F,MATCH('2nd Open Results'!$E54,'2nd Open'!$F:$F,0),1),""),"")</f>
        <v/>
      </c>
      <c r="B54" s="120" t="str">
        <f>IFERROR(IF(INDEX('2nd Open'!$A:$F,MATCH('2nd Open Results'!$E54,'2nd Open'!$F:$F,0),2)&gt;0,INDEX('2nd Open'!$A:$F,MATCH('2nd Open Results'!$E54,'2nd Open'!$F:$F,0),2),""),"")</f>
        <v/>
      </c>
      <c r="C54" s="120" t="str">
        <f>IFERROR(IF(INDEX('2nd Open'!$A:$F,MATCH('2nd Open Results'!E54,'2nd Open'!$F:$F,0),3)&gt;0,INDEX('2nd Open'!$A:$F,MATCH('2nd Open Results'!E54,'2nd Open'!$F:$F,0),3),""),"")</f>
        <v/>
      </c>
      <c r="D54" s="121" t="str">
        <f>IFERROR(IF(SMALL('2nd Open'!F:F,K54)&gt;1000,"nt",SMALL('2nd Open'!F:F,K54)),"")</f>
        <v/>
      </c>
      <c r="E54" s="159" t="str">
        <f>IF(D54="nt",IFERROR(SMALL('2nd Open'!F:F,K54),""),IFERROR(SMALL('2nd Open'!F:F,K54),""))</f>
        <v/>
      </c>
      <c r="G54" s="130" t="str">
        <f t="shared" si="1"/>
        <v/>
      </c>
      <c r="K54" s="90">
        <v>53</v>
      </c>
    </row>
    <row r="55" spans="1:11">
      <c r="A55" s="24" t="str">
        <f>IFERROR(IF(INDEX('2nd Open'!$A:$F,MATCH('2nd Open Results'!$E55,'2nd Open'!$F:$F,0),1)&gt;0,INDEX('2nd Open'!$A:$F,MATCH('2nd Open Results'!$E55,'2nd Open'!$F:$F,0),1),""),"")</f>
        <v/>
      </c>
      <c r="B55" s="120" t="str">
        <f>IFERROR(IF(INDEX('2nd Open'!$A:$F,MATCH('2nd Open Results'!$E55,'2nd Open'!$F:$F,0),2)&gt;0,INDEX('2nd Open'!$A:$F,MATCH('2nd Open Results'!$E55,'2nd Open'!$F:$F,0),2),""),"")</f>
        <v/>
      </c>
      <c r="C55" s="120" t="str">
        <f>IFERROR(IF(INDEX('2nd Open'!$A:$F,MATCH('2nd Open Results'!E55,'2nd Open'!$F:$F,0),3)&gt;0,INDEX('2nd Open'!$A:$F,MATCH('2nd Open Results'!E55,'2nd Open'!$F:$F,0),3),""),"")</f>
        <v/>
      </c>
      <c r="D55" s="121" t="str">
        <f>IFERROR(IF(SMALL('2nd Open'!F:F,K55)&gt;1000,"nt",SMALL('2nd Open'!F:F,K55)),"")</f>
        <v/>
      </c>
      <c r="E55" s="159" t="str">
        <f>IF(D55="nt",IFERROR(SMALL('2nd Open'!F:F,K55),""),IFERROR(SMALL('2nd Open'!F:F,K55),""))</f>
        <v/>
      </c>
      <c r="G55" s="130" t="str">
        <f t="shared" si="1"/>
        <v/>
      </c>
      <c r="K55" s="90">
        <v>54</v>
      </c>
    </row>
    <row r="56" spans="1:11">
      <c r="A56" s="24" t="str">
        <f>IFERROR(IF(INDEX('2nd Open'!$A:$F,MATCH('2nd Open Results'!$E56,'2nd Open'!$F:$F,0),1)&gt;0,INDEX('2nd Open'!$A:$F,MATCH('2nd Open Results'!$E56,'2nd Open'!$F:$F,0),1),""),"")</f>
        <v/>
      </c>
      <c r="B56" s="120" t="str">
        <f>IFERROR(IF(INDEX('2nd Open'!$A:$F,MATCH('2nd Open Results'!$E56,'2nd Open'!$F:$F,0),2)&gt;0,INDEX('2nd Open'!$A:$F,MATCH('2nd Open Results'!$E56,'2nd Open'!$F:$F,0),2),""),"")</f>
        <v/>
      </c>
      <c r="C56" s="120" t="str">
        <f>IFERROR(IF(INDEX('2nd Open'!$A:$F,MATCH('2nd Open Results'!E56,'2nd Open'!$F:$F,0),3)&gt;0,INDEX('2nd Open'!$A:$F,MATCH('2nd Open Results'!E56,'2nd Open'!$F:$F,0),3),""),"")</f>
        <v/>
      </c>
      <c r="D56" s="121" t="str">
        <f>IFERROR(IF(SMALL('2nd Open'!F:F,K56)&gt;1000,"nt",SMALL('2nd Open'!F:F,K56)),"")</f>
        <v/>
      </c>
      <c r="E56" s="159" t="str">
        <f>IF(D56="nt",IFERROR(SMALL('2nd Open'!F:F,K56),""),IFERROR(SMALL('2nd Open'!F:F,K56),""))</f>
        <v/>
      </c>
      <c r="G56" s="130" t="str">
        <f t="shared" si="1"/>
        <v/>
      </c>
      <c r="K56" s="90">
        <v>55</v>
      </c>
    </row>
    <row r="57" spans="1:11">
      <c r="A57" s="24" t="str">
        <f>IFERROR(IF(INDEX('2nd Open'!$A:$F,MATCH('2nd Open Results'!$E57,'2nd Open'!$F:$F,0),1)&gt;0,INDEX('2nd Open'!$A:$F,MATCH('2nd Open Results'!$E57,'2nd Open'!$F:$F,0),1),""),"")</f>
        <v/>
      </c>
      <c r="B57" s="120" t="str">
        <f>IFERROR(IF(INDEX('2nd Open'!$A:$F,MATCH('2nd Open Results'!$E57,'2nd Open'!$F:$F,0),2)&gt;0,INDEX('2nd Open'!$A:$F,MATCH('2nd Open Results'!$E57,'2nd Open'!$F:$F,0),2),""),"")</f>
        <v/>
      </c>
      <c r="C57" s="120" t="str">
        <f>IFERROR(IF(INDEX('2nd Open'!$A:$F,MATCH('2nd Open Results'!E57,'2nd Open'!$F:$F,0),3)&gt;0,INDEX('2nd Open'!$A:$F,MATCH('2nd Open Results'!E57,'2nd Open'!$F:$F,0),3),""),"")</f>
        <v/>
      </c>
      <c r="D57" s="121" t="str">
        <f>IFERROR(IF(SMALL('2nd Open'!F:F,K57)&gt;1000,"nt",SMALL('2nd Open'!F:F,K57)),"")</f>
        <v/>
      </c>
      <c r="E57" s="159" t="str">
        <f>IF(D57="nt",IFERROR(SMALL('2nd Open'!F:F,K57),""),IFERROR(SMALL('2nd Open'!F:F,K57),""))</f>
        <v/>
      </c>
      <c r="G57" s="130" t="str">
        <f t="shared" si="1"/>
        <v/>
      </c>
      <c r="K57" s="90">
        <v>56</v>
      </c>
    </row>
    <row r="58" spans="1:11">
      <c r="A58" s="24" t="str">
        <f>IFERROR(IF(INDEX('2nd Open'!$A:$F,MATCH('2nd Open Results'!$E58,'2nd Open'!$F:$F,0),1)&gt;0,INDEX('2nd Open'!$A:$F,MATCH('2nd Open Results'!$E58,'2nd Open'!$F:$F,0),1),""),"")</f>
        <v/>
      </c>
      <c r="B58" s="120" t="str">
        <f>IFERROR(IF(INDEX('2nd Open'!$A:$F,MATCH('2nd Open Results'!$E58,'2nd Open'!$F:$F,0),2)&gt;0,INDEX('2nd Open'!$A:$F,MATCH('2nd Open Results'!$E58,'2nd Open'!$F:$F,0),2),""),"")</f>
        <v/>
      </c>
      <c r="C58" s="120" t="str">
        <f>IFERROR(IF(INDEX('2nd Open'!$A:$F,MATCH('2nd Open Results'!E58,'2nd Open'!$F:$F,0),3)&gt;0,INDEX('2nd Open'!$A:$F,MATCH('2nd Open Results'!E58,'2nd Open'!$F:$F,0),3),""),"")</f>
        <v/>
      </c>
      <c r="D58" s="121" t="str">
        <f>IFERROR(IF(SMALL('2nd Open'!F:F,K58)&gt;1000,"nt",SMALL('2nd Open'!F:F,K58)),"")</f>
        <v/>
      </c>
      <c r="E58" s="159" t="str">
        <f>IF(D58="nt",IFERROR(SMALL('2nd Open'!F:F,K58),""),IFERROR(SMALL('2nd Open'!F:F,K58),""))</f>
        <v/>
      </c>
      <c r="G58" s="130" t="str">
        <f t="shared" si="1"/>
        <v/>
      </c>
      <c r="K58" s="90">
        <v>57</v>
      </c>
    </row>
    <row r="59" spans="1:11">
      <c r="A59" s="24" t="str">
        <f>IFERROR(IF(INDEX('2nd Open'!$A:$F,MATCH('2nd Open Results'!$E59,'2nd Open'!$F:$F,0),1)&gt;0,INDEX('2nd Open'!$A:$F,MATCH('2nd Open Results'!$E59,'2nd Open'!$F:$F,0),1),""),"")</f>
        <v/>
      </c>
      <c r="B59" s="120" t="str">
        <f>IFERROR(IF(INDEX('2nd Open'!$A:$F,MATCH('2nd Open Results'!$E59,'2nd Open'!$F:$F,0),2)&gt;0,INDEX('2nd Open'!$A:$F,MATCH('2nd Open Results'!$E59,'2nd Open'!$F:$F,0),2),""),"")</f>
        <v/>
      </c>
      <c r="C59" s="120" t="str">
        <f>IFERROR(IF(INDEX('2nd Open'!$A:$F,MATCH('2nd Open Results'!E59,'2nd Open'!$F:$F,0),3)&gt;0,INDEX('2nd Open'!$A:$F,MATCH('2nd Open Results'!E59,'2nd Open'!$F:$F,0),3),""),"")</f>
        <v/>
      </c>
      <c r="D59" s="121" t="str">
        <f>IFERROR(IF(SMALL('2nd Open'!F:F,K59)&gt;1000,"nt",SMALL('2nd Open'!F:F,K59)),"")</f>
        <v/>
      </c>
      <c r="E59" s="159" t="str">
        <f>IF(D59="nt",IFERROR(SMALL('2nd Open'!F:F,K59),""),IFERROR(SMALL('2nd Open'!F:F,K59),""))</f>
        <v/>
      </c>
      <c r="G59" s="130" t="str">
        <f t="shared" si="1"/>
        <v/>
      </c>
      <c r="K59" s="90">
        <v>58</v>
      </c>
    </row>
    <row r="60" spans="1:11">
      <c r="A60" s="24" t="str">
        <f>IFERROR(IF(INDEX('2nd Open'!$A:$F,MATCH('2nd Open Results'!$E60,'2nd Open'!$F:$F,0),1)&gt;0,INDEX('2nd Open'!$A:$F,MATCH('2nd Open Results'!$E60,'2nd Open'!$F:$F,0),1),""),"")</f>
        <v/>
      </c>
      <c r="B60" s="120" t="str">
        <f>IFERROR(IF(INDEX('2nd Open'!$A:$F,MATCH('2nd Open Results'!$E60,'2nd Open'!$F:$F,0),2)&gt;0,INDEX('2nd Open'!$A:$F,MATCH('2nd Open Results'!$E60,'2nd Open'!$F:$F,0),2),""),"")</f>
        <v/>
      </c>
      <c r="C60" s="120" t="str">
        <f>IFERROR(IF(INDEX('2nd Open'!$A:$F,MATCH('2nd Open Results'!E60,'2nd Open'!$F:$F,0),3)&gt;0,INDEX('2nd Open'!$A:$F,MATCH('2nd Open Results'!E60,'2nd Open'!$F:$F,0),3),""),"")</f>
        <v/>
      </c>
      <c r="D60" s="121" t="str">
        <f>IFERROR(IF(SMALL('2nd Open'!F:F,K60)&gt;1000,"nt",SMALL('2nd Open'!F:F,K60)),"")</f>
        <v/>
      </c>
      <c r="E60" s="159" t="str">
        <f>IF(D60="nt",IFERROR(SMALL('2nd Open'!F:F,K60),""),IFERROR(SMALL('2nd Open'!F:F,K60),""))</f>
        <v/>
      </c>
      <c r="G60" s="130" t="str">
        <f t="shared" si="1"/>
        <v/>
      </c>
      <c r="K60" s="90">
        <v>59</v>
      </c>
    </row>
    <row r="61" spans="1:11">
      <c r="A61" s="24" t="str">
        <f>IFERROR(IF(INDEX('2nd Open'!$A:$F,MATCH('2nd Open Results'!$E61,'2nd Open'!$F:$F,0),1)&gt;0,INDEX('2nd Open'!$A:$F,MATCH('2nd Open Results'!$E61,'2nd Open'!$F:$F,0),1),""),"")</f>
        <v/>
      </c>
      <c r="B61" s="120" t="str">
        <f>IFERROR(IF(INDEX('2nd Open'!$A:$F,MATCH('2nd Open Results'!$E61,'2nd Open'!$F:$F,0),2)&gt;0,INDEX('2nd Open'!$A:$F,MATCH('2nd Open Results'!$E61,'2nd Open'!$F:$F,0),2),""),"")</f>
        <v/>
      </c>
      <c r="C61" s="120" t="str">
        <f>IFERROR(IF(INDEX('2nd Open'!$A:$F,MATCH('2nd Open Results'!E61,'2nd Open'!$F:$F,0),3)&gt;0,INDEX('2nd Open'!$A:$F,MATCH('2nd Open Results'!E61,'2nd Open'!$F:$F,0),3),""),"")</f>
        <v/>
      </c>
      <c r="D61" s="121" t="str">
        <f>IFERROR(IF(SMALL('2nd Open'!F:F,K61)&gt;1000,"nt",SMALL('2nd Open'!F:F,K61)),"")</f>
        <v/>
      </c>
      <c r="E61" s="159" t="str">
        <f>IF(D61="nt",IFERROR(SMALL('2nd Open'!F:F,K61),""),IFERROR(SMALL('2nd Open'!F:F,K61),""))</f>
        <v/>
      </c>
      <c r="G61" s="130" t="str">
        <f t="shared" si="1"/>
        <v/>
      </c>
      <c r="K61" s="90">
        <v>60</v>
      </c>
    </row>
    <row r="62" spans="1:11">
      <c r="A62" s="24" t="str">
        <f>IFERROR(IF(INDEX('2nd Open'!$A:$F,MATCH('2nd Open Results'!$E62,'2nd Open'!$F:$F,0),1)&gt;0,INDEX('2nd Open'!$A:$F,MATCH('2nd Open Results'!$E62,'2nd Open'!$F:$F,0),1),""),"")</f>
        <v/>
      </c>
      <c r="B62" s="120" t="str">
        <f>IFERROR(IF(INDEX('2nd Open'!$A:$F,MATCH('2nd Open Results'!$E62,'2nd Open'!$F:$F,0),2)&gt;0,INDEX('2nd Open'!$A:$F,MATCH('2nd Open Results'!$E62,'2nd Open'!$F:$F,0),2),""),"")</f>
        <v/>
      </c>
      <c r="C62" s="120" t="str">
        <f>IFERROR(IF(INDEX('2nd Open'!$A:$F,MATCH('2nd Open Results'!E62,'2nd Open'!$F:$F,0),3)&gt;0,INDEX('2nd Open'!$A:$F,MATCH('2nd Open Results'!E62,'2nd Open'!$F:$F,0),3),""),"")</f>
        <v/>
      </c>
      <c r="D62" s="121" t="str">
        <f>IFERROR(IF(SMALL('2nd Open'!F:F,K62)&gt;1000,"nt",SMALL('2nd Open'!F:F,K62)),"")</f>
        <v/>
      </c>
      <c r="E62" s="159" t="str">
        <f>IF(D62="nt",IFERROR(SMALL('2nd Open'!F:F,K62),""),IFERROR(SMALL('2nd Open'!F:F,K62),""))</f>
        <v/>
      </c>
      <c r="G62" s="130" t="str">
        <f t="shared" si="1"/>
        <v/>
      </c>
      <c r="K62" s="90">
        <v>61</v>
      </c>
    </row>
    <row r="63" spans="1:11">
      <c r="A63" s="24" t="str">
        <f>IFERROR(IF(INDEX('2nd Open'!$A:$F,MATCH('2nd Open Results'!$E63,'2nd Open'!$F:$F,0),1)&gt;0,INDEX('2nd Open'!$A:$F,MATCH('2nd Open Results'!$E63,'2nd Open'!$F:$F,0),1),""),"")</f>
        <v/>
      </c>
      <c r="B63" s="120" t="str">
        <f>IFERROR(IF(INDEX('2nd Open'!$A:$F,MATCH('2nd Open Results'!$E63,'2nd Open'!$F:$F,0),2)&gt;0,INDEX('2nd Open'!$A:$F,MATCH('2nd Open Results'!$E63,'2nd Open'!$F:$F,0),2),""),"")</f>
        <v/>
      </c>
      <c r="C63" s="120" t="str">
        <f>IFERROR(IF(INDEX('2nd Open'!$A:$F,MATCH('2nd Open Results'!E63,'2nd Open'!$F:$F,0),3)&gt;0,INDEX('2nd Open'!$A:$F,MATCH('2nd Open Results'!E63,'2nd Open'!$F:$F,0),3),""),"")</f>
        <v/>
      </c>
      <c r="D63" s="121" t="str">
        <f>IFERROR(IF(SMALL('2nd Open'!F:F,K63)&gt;1000,"nt",SMALL('2nd Open'!F:F,K63)),"")</f>
        <v/>
      </c>
      <c r="E63" s="159" t="str">
        <f>IF(D63="nt",IFERROR(SMALL('2nd Open'!F:F,K63),""),IFERROR(SMALL('2nd Open'!F:F,K63),""))</f>
        <v/>
      </c>
      <c r="G63" s="130" t="str">
        <f t="shared" si="1"/>
        <v/>
      </c>
      <c r="K63" s="90">
        <v>62</v>
      </c>
    </row>
    <row r="64" spans="1:11">
      <c r="A64" s="24" t="str">
        <f>IFERROR(IF(INDEX('2nd Open'!$A:$F,MATCH('2nd Open Results'!$E64,'2nd Open'!$F:$F,0),1)&gt;0,INDEX('2nd Open'!$A:$F,MATCH('2nd Open Results'!$E64,'2nd Open'!$F:$F,0),1),""),"")</f>
        <v/>
      </c>
      <c r="B64" s="120" t="str">
        <f>IFERROR(IF(INDEX('2nd Open'!$A:$F,MATCH('2nd Open Results'!$E64,'2nd Open'!$F:$F,0),2)&gt;0,INDEX('2nd Open'!$A:$F,MATCH('2nd Open Results'!$E64,'2nd Open'!$F:$F,0),2),""),"")</f>
        <v/>
      </c>
      <c r="C64" s="120" t="str">
        <f>IFERROR(IF(INDEX('2nd Open'!$A:$F,MATCH('2nd Open Results'!E64,'2nd Open'!$F:$F,0),3)&gt;0,INDEX('2nd Open'!$A:$F,MATCH('2nd Open Results'!E64,'2nd Open'!$F:$F,0),3),""),"")</f>
        <v/>
      </c>
      <c r="D64" s="121" t="str">
        <f>IFERROR(IF(SMALL('2nd Open'!F:F,K64)&gt;1000,"nt",SMALL('2nd Open'!F:F,K64)),"")</f>
        <v/>
      </c>
      <c r="E64" s="159" t="str">
        <f>IF(D64="nt",IFERROR(SMALL('2nd Open'!F:F,K64),""),IFERROR(SMALL('2nd Open'!F:F,K64),""))</f>
        <v/>
      </c>
      <c r="G64" s="130" t="str">
        <f t="shared" si="1"/>
        <v/>
      </c>
      <c r="K64" s="90">
        <v>63</v>
      </c>
    </row>
    <row r="65" spans="1:11">
      <c r="A65" s="24" t="str">
        <f>IFERROR(IF(INDEX('2nd Open'!$A:$F,MATCH('2nd Open Results'!$E65,'2nd Open'!$F:$F,0),1)&gt;0,INDEX('2nd Open'!$A:$F,MATCH('2nd Open Results'!$E65,'2nd Open'!$F:$F,0),1),""),"")</f>
        <v/>
      </c>
      <c r="B65" s="120" t="str">
        <f>IFERROR(IF(INDEX('2nd Open'!$A:$F,MATCH('2nd Open Results'!$E65,'2nd Open'!$F:$F,0),2)&gt;0,INDEX('2nd Open'!$A:$F,MATCH('2nd Open Results'!$E65,'2nd Open'!$F:$F,0),2),""),"")</f>
        <v/>
      </c>
      <c r="C65" s="120" t="str">
        <f>IFERROR(IF(INDEX('2nd Open'!$A:$F,MATCH('2nd Open Results'!E65,'2nd Open'!$F:$F,0),3)&gt;0,INDEX('2nd Open'!$A:$F,MATCH('2nd Open Results'!E65,'2nd Open'!$F:$F,0),3),""),"")</f>
        <v/>
      </c>
      <c r="D65" s="121" t="str">
        <f>IFERROR(IF(SMALL('2nd Open'!F:F,K65)&gt;1000,"nt",SMALL('2nd Open'!F:F,K65)),"")</f>
        <v/>
      </c>
      <c r="E65" s="159" t="str">
        <f>IF(D65="nt",IFERROR(SMALL('2nd Open'!F:F,K65),""),IFERROR(SMALL('2nd Open'!F:F,K65),""))</f>
        <v/>
      </c>
      <c r="G65" s="130" t="str">
        <f t="shared" si="1"/>
        <v/>
      </c>
      <c r="K65" s="90">
        <v>64</v>
      </c>
    </row>
    <row r="66" spans="1:11">
      <c r="A66" s="24" t="str">
        <f>IFERROR(IF(INDEX('2nd Open'!$A:$F,MATCH('2nd Open Results'!$E66,'2nd Open'!$F:$F,0),1)&gt;0,INDEX('2nd Open'!$A:$F,MATCH('2nd Open Results'!$E66,'2nd Open'!$F:$F,0),1),""),"")</f>
        <v/>
      </c>
      <c r="B66" s="120" t="str">
        <f>IFERROR(IF(INDEX('2nd Open'!$A:$F,MATCH('2nd Open Results'!$E66,'2nd Open'!$F:$F,0),2)&gt;0,INDEX('2nd Open'!$A:$F,MATCH('2nd Open Results'!$E66,'2nd Open'!$F:$F,0),2),""),"")</f>
        <v/>
      </c>
      <c r="C66" s="120" t="str">
        <f>IFERROR(IF(INDEX('2nd Open'!$A:$F,MATCH('2nd Open Results'!E66,'2nd Open'!$F:$F,0),3)&gt;0,INDEX('2nd Open'!$A:$F,MATCH('2nd Open Results'!E66,'2nd Open'!$F:$F,0),3),""),"")</f>
        <v/>
      </c>
      <c r="D66" s="121" t="str">
        <f>IFERROR(IF(SMALL('2nd Open'!F:F,K66)&gt;1000,"nt",SMALL('2nd Open'!F:F,K66)),"")</f>
        <v/>
      </c>
      <c r="E66" s="159" t="str">
        <f>IF(D66="nt",IFERROR(SMALL('2nd Open'!F:F,K66),""),IFERROR(SMALL('2nd Open'!F:F,K66),""))</f>
        <v/>
      </c>
      <c r="G66" s="130" t="str">
        <f t="shared" si="1"/>
        <v/>
      </c>
      <c r="K66" s="90">
        <v>65</v>
      </c>
    </row>
    <row r="67" spans="1:11">
      <c r="A67" s="24" t="str">
        <f>IFERROR(IF(INDEX('2nd Open'!$A:$F,MATCH('2nd Open Results'!$E67,'2nd Open'!$F:$F,0),1)&gt;0,INDEX('2nd Open'!$A:$F,MATCH('2nd Open Results'!$E67,'2nd Open'!$F:$F,0),1),""),"")</f>
        <v/>
      </c>
      <c r="B67" s="120" t="str">
        <f>IFERROR(IF(INDEX('2nd Open'!$A:$F,MATCH('2nd Open Results'!$E67,'2nd Open'!$F:$F,0),2)&gt;0,INDEX('2nd Open'!$A:$F,MATCH('2nd Open Results'!$E67,'2nd Open'!$F:$F,0),2),""),"")</f>
        <v/>
      </c>
      <c r="C67" s="120" t="str">
        <f>IFERROR(IF(INDEX('2nd Open'!$A:$F,MATCH('2nd Open Results'!E67,'2nd Open'!$F:$F,0),3)&gt;0,INDEX('2nd Open'!$A:$F,MATCH('2nd Open Results'!E67,'2nd Open'!$F:$F,0),3),""),"")</f>
        <v/>
      </c>
      <c r="D67" s="121" t="str">
        <f>IFERROR(IF(SMALL('2nd Open'!F:F,K67)&gt;1000,"nt",SMALL('2nd Open'!F:F,K67)),"")</f>
        <v/>
      </c>
      <c r="E67" s="159" t="str">
        <f>IF(D67="nt",IFERROR(SMALL('2nd Open'!F:F,K67),""),IFERROR(SMALL('2nd Open'!F:F,K67),""))</f>
        <v/>
      </c>
      <c r="G67" s="130" t="str">
        <f t="shared" ref="G67:G130" si="2">IFERROR(VLOOKUP(D67,$H$3:$I$7,2,FALSE),"")</f>
        <v/>
      </c>
      <c r="K67" s="90">
        <v>66</v>
      </c>
    </row>
    <row r="68" spans="1:11">
      <c r="A68" s="24" t="str">
        <f>IFERROR(IF(INDEX('2nd Open'!$A:$F,MATCH('2nd Open Results'!$E68,'2nd Open'!$F:$F,0),1)&gt;0,INDEX('2nd Open'!$A:$F,MATCH('2nd Open Results'!$E68,'2nd Open'!$F:$F,0),1),""),"")</f>
        <v/>
      </c>
      <c r="B68" s="120" t="str">
        <f>IFERROR(IF(INDEX('2nd Open'!$A:$F,MATCH('2nd Open Results'!$E68,'2nd Open'!$F:$F,0),2)&gt;0,INDEX('2nd Open'!$A:$F,MATCH('2nd Open Results'!$E68,'2nd Open'!$F:$F,0),2),""),"")</f>
        <v/>
      </c>
      <c r="C68" s="120" t="str">
        <f>IFERROR(IF(INDEX('2nd Open'!$A:$F,MATCH('2nd Open Results'!E68,'2nd Open'!$F:$F,0),3)&gt;0,INDEX('2nd Open'!$A:$F,MATCH('2nd Open Results'!E68,'2nd Open'!$F:$F,0),3),""),"")</f>
        <v/>
      </c>
      <c r="D68" s="121" t="str">
        <f>IFERROR(IF(SMALL('2nd Open'!F:F,K68)&gt;1000,"nt",SMALL('2nd Open'!F:F,K68)),"")</f>
        <v/>
      </c>
      <c r="E68" s="159" t="str">
        <f>IF(D68="nt",IFERROR(SMALL('2nd Open'!F:F,K68),""),IFERROR(SMALL('2nd Open'!F:F,K68),""))</f>
        <v/>
      </c>
      <c r="G68" s="130" t="str">
        <f t="shared" si="2"/>
        <v/>
      </c>
      <c r="K68" s="90">
        <v>67</v>
      </c>
    </row>
    <row r="69" spans="1:11">
      <c r="A69" s="24" t="str">
        <f>IFERROR(IF(INDEX('2nd Open'!$A:$F,MATCH('2nd Open Results'!$E69,'2nd Open'!$F:$F,0),1)&gt;0,INDEX('2nd Open'!$A:$F,MATCH('2nd Open Results'!$E69,'2nd Open'!$F:$F,0),1),""),"")</f>
        <v/>
      </c>
      <c r="B69" s="120" t="str">
        <f>IFERROR(IF(INDEX('2nd Open'!$A:$F,MATCH('2nd Open Results'!$E69,'2nd Open'!$F:$F,0),2)&gt;0,INDEX('2nd Open'!$A:$F,MATCH('2nd Open Results'!$E69,'2nd Open'!$F:$F,0),2),""),"")</f>
        <v/>
      </c>
      <c r="C69" s="120" t="str">
        <f>IFERROR(IF(INDEX('2nd Open'!$A:$F,MATCH('2nd Open Results'!E69,'2nd Open'!$F:$F,0),3)&gt;0,INDEX('2nd Open'!$A:$F,MATCH('2nd Open Results'!E69,'2nd Open'!$F:$F,0),3),""),"")</f>
        <v/>
      </c>
      <c r="D69" s="121" t="str">
        <f>IFERROR(IF(SMALL('2nd Open'!F:F,K69)&gt;1000,"nt",SMALL('2nd Open'!F:F,K69)),"")</f>
        <v/>
      </c>
      <c r="E69" s="159" t="str">
        <f>IF(D69="nt",IFERROR(SMALL('2nd Open'!F:F,K69),""),IFERROR(SMALL('2nd Open'!F:F,K69),""))</f>
        <v/>
      </c>
      <c r="G69" s="130" t="str">
        <f t="shared" si="2"/>
        <v/>
      </c>
      <c r="K69" s="90">
        <v>68</v>
      </c>
    </row>
    <row r="70" spans="1:11">
      <c r="A70" s="24" t="str">
        <f>IFERROR(IF(INDEX('2nd Open'!$A:$F,MATCH('2nd Open Results'!$E70,'2nd Open'!$F:$F,0),1)&gt;0,INDEX('2nd Open'!$A:$F,MATCH('2nd Open Results'!$E70,'2nd Open'!$F:$F,0),1),""),"")</f>
        <v/>
      </c>
      <c r="B70" s="120" t="str">
        <f>IFERROR(IF(INDEX('2nd Open'!$A:$F,MATCH('2nd Open Results'!$E70,'2nd Open'!$F:$F,0),2)&gt;0,INDEX('2nd Open'!$A:$F,MATCH('2nd Open Results'!$E70,'2nd Open'!$F:$F,0),2),""),"")</f>
        <v/>
      </c>
      <c r="C70" s="120" t="str">
        <f>IFERROR(IF(INDEX('2nd Open'!$A:$F,MATCH('2nd Open Results'!E70,'2nd Open'!$F:$F,0),3)&gt;0,INDEX('2nd Open'!$A:$F,MATCH('2nd Open Results'!E70,'2nd Open'!$F:$F,0),3),""),"")</f>
        <v/>
      </c>
      <c r="D70" s="121" t="str">
        <f>IFERROR(IF(SMALL('2nd Open'!F:F,K70)&gt;1000,"nt",SMALL('2nd Open'!F:F,K70)),"")</f>
        <v/>
      </c>
      <c r="E70" s="159" t="str">
        <f>IF(D70="nt",IFERROR(SMALL('2nd Open'!F:F,K70),""),IFERROR(SMALL('2nd Open'!F:F,K70),""))</f>
        <v/>
      </c>
      <c r="G70" s="130" t="str">
        <f t="shared" si="2"/>
        <v/>
      </c>
      <c r="K70" s="90">
        <v>69</v>
      </c>
    </row>
    <row r="71" spans="1:11">
      <c r="A71" s="24" t="str">
        <f>IFERROR(IF(INDEX('2nd Open'!$A:$F,MATCH('2nd Open Results'!$E71,'2nd Open'!$F:$F,0),1)&gt;0,INDEX('2nd Open'!$A:$F,MATCH('2nd Open Results'!$E71,'2nd Open'!$F:$F,0),1),""),"")</f>
        <v/>
      </c>
      <c r="B71" s="120" t="str">
        <f>IFERROR(IF(INDEX('2nd Open'!$A:$F,MATCH('2nd Open Results'!$E71,'2nd Open'!$F:$F,0),2)&gt;0,INDEX('2nd Open'!$A:$F,MATCH('2nd Open Results'!$E71,'2nd Open'!$F:$F,0),2),""),"")</f>
        <v/>
      </c>
      <c r="C71" s="120" t="str">
        <f>IFERROR(IF(INDEX('2nd Open'!$A:$F,MATCH('2nd Open Results'!E71,'2nd Open'!$F:$F,0),3)&gt;0,INDEX('2nd Open'!$A:$F,MATCH('2nd Open Results'!E71,'2nd Open'!$F:$F,0),3),""),"")</f>
        <v/>
      </c>
      <c r="D71" s="121" t="str">
        <f>IFERROR(IF(SMALL('2nd Open'!F:F,K71)&gt;1000,"nt",SMALL('2nd Open'!F:F,K71)),"")</f>
        <v/>
      </c>
      <c r="E71" s="159" t="str">
        <f>IF(D71="nt",IFERROR(SMALL('2nd Open'!F:F,K71),""),IFERROR(SMALL('2nd Open'!F:F,K71),""))</f>
        <v/>
      </c>
      <c r="G71" s="130" t="str">
        <f t="shared" si="2"/>
        <v/>
      </c>
      <c r="K71" s="90">
        <v>70</v>
      </c>
    </row>
    <row r="72" spans="1:11">
      <c r="A72" s="24" t="str">
        <f>IFERROR(IF(INDEX('2nd Open'!$A:$F,MATCH('2nd Open Results'!$E72,'2nd Open'!$F:$F,0),1)&gt;0,INDEX('2nd Open'!$A:$F,MATCH('2nd Open Results'!$E72,'2nd Open'!$F:$F,0),1),""),"")</f>
        <v/>
      </c>
      <c r="B72" s="120" t="str">
        <f>IFERROR(IF(INDEX('2nd Open'!$A:$F,MATCH('2nd Open Results'!$E72,'2nd Open'!$F:$F,0),2)&gt;0,INDEX('2nd Open'!$A:$F,MATCH('2nd Open Results'!$E72,'2nd Open'!$F:$F,0),2),""),"")</f>
        <v/>
      </c>
      <c r="C72" s="120" t="str">
        <f>IFERROR(IF(INDEX('2nd Open'!$A:$F,MATCH('2nd Open Results'!E72,'2nd Open'!$F:$F,0),3)&gt;0,INDEX('2nd Open'!$A:$F,MATCH('2nd Open Results'!E72,'2nd Open'!$F:$F,0),3),""),"")</f>
        <v/>
      </c>
      <c r="D72" s="121" t="str">
        <f>IFERROR(IF(SMALL('2nd Open'!F:F,K72)&gt;1000,"nt",SMALL('2nd Open'!F:F,K72)),"")</f>
        <v/>
      </c>
      <c r="E72" s="159" t="str">
        <f>IF(D72="nt",IFERROR(SMALL('2nd Open'!F:F,K72),""),IFERROR(SMALL('2nd Open'!F:F,K72),""))</f>
        <v/>
      </c>
      <c r="G72" s="130" t="str">
        <f t="shared" si="2"/>
        <v/>
      </c>
      <c r="K72" s="90">
        <v>71</v>
      </c>
    </row>
    <row r="73" spans="1:11">
      <c r="A73" s="24" t="str">
        <f>IFERROR(IF(INDEX('2nd Open'!$A:$F,MATCH('2nd Open Results'!$E73,'2nd Open'!$F:$F,0),1)&gt;0,INDEX('2nd Open'!$A:$F,MATCH('2nd Open Results'!$E73,'2nd Open'!$F:$F,0),1),""),"")</f>
        <v/>
      </c>
      <c r="B73" s="120" t="str">
        <f>IFERROR(IF(INDEX('2nd Open'!$A:$F,MATCH('2nd Open Results'!$E73,'2nd Open'!$F:$F,0),2)&gt;0,INDEX('2nd Open'!$A:$F,MATCH('2nd Open Results'!$E73,'2nd Open'!$F:$F,0),2),""),"")</f>
        <v/>
      </c>
      <c r="C73" s="120" t="str">
        <f>IFERROR(IF(INDEX('2nd Open'!$A:$F,MATCH('2nd Open Results'!E73,'2nd Open'!$F:$F,0),3)&gt;0,INDEX('2nd Open'!$A:$F,MATCH('2nd Open Results'!E73,'2nd Open'!$F:$F,0),3),""),"")</f>
        <v/>
      </c>
      <c r="D73" s="121" t="str">
        <f>IFERROR(IF(SMALL('2nd Open'!F:F,K73)&gt;1000,"nt",SMALL('2nd Open'!F:F,K73)),"")</f>
        <v/>
      </c>
      <c r="E73" s="159" t="str">
        <f>IF(D73="nt",IFERROR(SMALL('2nd Open'!F:F,K73),""),IFERROR(SMALL('2nd Open'!F:F,K73),""))</f>
        <v/>
      </c>
      <c r="G73" s="130" t="str">
        <f t="shared" si="2"/>
        <v/>
      </c>
      <c r="K73" s="90">
        <v>72</v>
      </c>
    </row>
    <row r="74" spans="1:11">
      <c r="A74" s="24" t="str">
        <f>IFERROR(IF(INDEX('2nd Open'!$A:$F,MATCH('2nd Open Results'!$E74,'2nd Open'!$F:$F,0),1)&gt;0,INDEX('2nd Open'!$A:$F,MATCH('2nd Open Results'!$E74,'2nd Open'!$F:$F,0),1),""),"")</f>
        <v/>
      </c>
      <c r="B74" s="120" t="str">
        <f>IFERROR(IF(INDEX('2nd Open'!$A:$F,MATCH('2nd Open Results'!$E74,'2nd Open'!$F:$F,0),2)&gt;0,INDEX('2nd Open'!$A:$F,MATCH('2nd Open Results'!$E74,'2nd Open'!$F:$F,0),2),""),"")</f>
        <v/>
      </c>
      <c r="C74" s="120" t="str">
        <f>IFERROR(IF(INDEX('2nd Open'!$A:$F,MATCH('2nd Open Results'!E74,'2nd Open'!$F:$F,0),3)&gt;0,INDEX('2nd Open'!$A:$F,MATCH('2nd Open Results'!E74,'2nd Open'!$F:$F,0),3),""),"")</f>
        <v/>
      </c>
      <c r="D74" s="121" t="str">
        <f>IFERROR(IF(SMALL('2nd Open'!F:F,K74)&gt;1000,"nt",SMALL('2nd Open'!F:F,K74)),"")</f>
        <v/>
      </c>
      <c r="E74" s="159" t="str">
        <f>IF(D74="nt",IFERROR(SMALL('2nd Open'!F:F,K74),""),IFERROR(SMALL('2nd Open'!F:F,K74),""))</f>
        <v/>
      </c>
      <c r="G74" s="130" t="str">
        <f t="shared" si="2"/>
        <v/>
      </c>
      <c r="K74" s="90">
        <v>73</v>
      </c>
    </row>
    <row r="75" spans="1:11">
      <c r="A75" s="24" t="str">
        <f>IFERROR(IF(INDEX('2nd Open'!$A:$F,MATCH('2nd Open Results'!$E75,'2nd Open'!$F:$F,0),1)&gt;0,INDEX('2nd Open'!$A:$F,MATCH('2nd Open Results'!$E75,'2nd Open'!$F:$F,0),1),""),"")</f>
        <v/>
      </c>
      <c r="B75" s="120" t="str">
        <f>IFERROR(IF(INDEX('2nd Open'!$A:$F,MATCH('2nd Open Results'!$E75,'2nd Open'!$F:$F,0),2)&gt;0,INDEX('2nd Open'!$A:$F,MATCH('2nd Open Results'!$E75,'2nd Open'!$F:$F,0),2),""),"")</f>
        <v/>
      </c>
      <c r="C75" s="120" t="str">
        <f>IFERROR(IF(INDEX('2nd Open'!$A:$F,MATCH('2nd Open Results'!E75,'2nd Open'!$F:$F,0),3)&gt;0,INDEX('2nd Open'!$A:$F,MATCH('2nd Open Results'!E75,'2nd Open'!$F:$F,0),3),""),"")</f>
        <v/>
      </c>
      <c r="D75" s="121" t="str">
        <f>IFERROR(IF(SMALL('2nd Open'!F:F,K75)&gt;1000,"nt",SMALL('2nd Open'!F:F,K75)),"")</f>
        <v/>
      </c>
      <c r="E75" s="159" t="str">
        <f>IF(D75="nt",IFERROR(SMALL('2nd Open'!F:F,K75),""),IFERROR(SMALL('2nd Open'!F:F,K75),""))</f>
        <v/>
      </c>
      <c r="G75" s="130" t="str">
        <f t="shared" si="2"/>
        <v/>
      </c>
      <c r="K75" s="90">
        <v>74</v>
      </c>
    </row>
    <row r="76" spans="1:11">
      <c r="A76" s="24" t="str">
        <f>IFERROR(IF(INDEX('2nd Open'!$A:$F,MATCH('2nd Open Results'!$E76,'2nd Open'!$F:$F,0),1)&gt;0,INDEX('2nd Open'!$A:$F,MATCH('2nd Open Results'!$E76,'2nd Open'!$F:$F,0),1),""),"")</f>
        <v/>
      </c>
      <c r="B76" s="120" t="str">
        <f>IFERROR(IF(INDEX('2nd Open'!$A:$F,MATCH('2nd Open Results'!$E76,'2nd Open'!$F:$F,0),2)&gt;0,INDEX('2nd Open'!$A:$F,MATCH('2nd Open Results'!$E76,'2nd Open'!$F:$F,0),2),""),"")</f>
        <v/>
      </c>
      <c r="C76" s="120" t="str">
        <f>IFERROR(IF(INDEX('2nd Open'!$A:$F,MATCH('2nd Open Results'!E76,'2nd Open'!$F:$F,0),3)&gt;0,INDEX('2nd Open'!$A:$F,MATCH('2nd Open Results'!E76,'2nd Open'!$F:$F,0),3),""),"")</f>
        <v/>
      </c>
      <c r="D76" s="121" t="str">
        <f>IFERROR(IF(SMALL('2nd Open'!F:F,K76)&gt;1000,"nt",SMALL('2nd Open'!F:F,K76)),"")</f>
        <v/>
      </c>
      <c r="E76" s="159" t="str">
        <f>IF(D76="nt",IFERROR(SMALL('2nd Open'!F:F,K76),""),IFERROR(SMALL('2nd Open'!F:F,K76),""))</f>
        <v/>
      </c>
      <c r="G76" s="130" t="str">
        <f t="shared" si="2"/>
        <v/>
      </c>
      <c r="K76" s="90">
        <v>75</v>
      </c>
    </row>
    <row r="77" spans="1:11">
      <c r="A77" s="24" t="str">
        <f>IFERROR(IF(INDEX('2nd Open'!$A:$F,MATCH('2nd Open Results'!$E77,'2nd Open'!$F:$F,0),1)&gt;0,INDEX('2nd Open'!$A:$F,MATCH('2nd Open Results'!$E77,'2nd Open'!$F:$F,0),1),""),"")</f>
        <v/>
      </c>
      <c r="B77" s="120" t="str">
        <f>IFERROR(IF(INDEX('2nd Open'!$A:$F,MATCH('2nd Open Results'!$E77,'2nd Open'!$F:$F,0),2)&gt;0,INDEX('2nd Open'!$A:$F,MATCH('2nd Open Results'!$E77,'2nd Open'!$F:$F,0),2),""),"")</f>
        <v/>
      </c>
      <c r="C77" s="120" t="str">
        <f>IFERROR(IF(INDEX('2nd Open'!$A:$F,MATCH('2nd Open Results'!E77,'2nd Open'!$F:$F,0),3)&gt;0,INDEX('2nd Open'!$A:$F,MATCH('2nd Open Results'!E77,'2nd Open'!$F:$F,0),3),""),"")</f>
        <v/>
      </c>
      <c r="D77" s="121" t="str">
        <f>IFERROR(IF(SMALL('2nd Open'!F:F,K77)&gt;1000,"nt",SMALL('2nd Open'!F:F,K77)),"")</f>
        <v/>
      </c>
      <c r="E77" s="159" t="str">
        <f>IF(D77="nt",IFERROR(SMALL('2nd Open'!F:F,K77),""),IFERROR(SMALL('2nd Open'!F:F,K77),""))</f>
        <v/>
      </c>
      <c r="G77" s="130" t="str">
        <f t="shared" si="2"/>
        <v/>
      </c>
      <c r="K77" s="90">
        <v>76</v>
      </c>
    </row>
    <row r="78" spans="1:11">
      <c r="A78" s="24" t="str">
        <f>IFERROR(IF(INDEX('2nd Open'!$A:$F,MATCH('2nd Open Results'!$E78,'2nd Open'!$F:$F,0),1)&gt;0,INDEX('2nd Open'!$A:$F,MATCH('2nd Open Results'!$E78,'2nd Open'!$F:$F,0),1),""),"")</f>
        <v/>
      </c>
      <c r="B78" s="120" t="str">
        <f>IFERROR(IF(INDEX('2nd Open'!$A:$F,MATCH('2nd Open Results'!$E78,'2nd Open'!$F:$F,0),2)&gt;0,INDEX('2nd Open'!$A:$F,MATCH('2nd Open Results'!$E78,'2nd Open'!$F:$F,0),2),""),"")</f>
        <v/>
      </c>
      <c r="C78" s="120" t="str">
        <f>IFERROR(IF(INDEX('2nd Open'!$A:$F,MATCH('2nd Open Results'!E78,'2nd Open'!$F:$F,0),3)&gt;0,INDEX('2nd Open'!$A:$F,MATCH('2nd Open Results'!E78,'2nd Open'!$F:$F,0),3),""),"")</f>
        <v/>
      </c>
      <c r="D78" s="121" t="str">
        <f>IFERROR(IF(SMALL('2nd Open'!F:F,K78)&gt;1000,"nt",SMALL('2nd Open'!F:F,K78)),"")</f>
        <v/>
      </c>
      <c r="E78" s="159" t="str">
        <f>IF(D78="nt",IFERROR(SMALL('2nd Open'!F:F,K78),""),IFERROR(SMALL('2nd Open'!F:F,K78),""))</f>
        <v/>
      </c>
      <c r="G78" s="130" t="str">
        <f t="shared" si="2"/>
        <v/>
      </c>
      <c r="K78" s="90">
        <v>77</v>
      </c>
    </row>
    <row r="79" spans="1:11">
      <c r="A79" s="24" t="str">
        <f>IFERROR(IF(INDEX('2nd Open'!$A:$F,MATCH('2nd Open Results'!$E79,'2nd Open'!$F:$F,0),1)&gt;0,INDEX('2nd Open'!$A:$F,MATCH('2nd Open Results'!$E79,'2nd Open'!$F:$F,0),1),""),"")</f>
        <v/>
      </c>
      <c r="B79" s="120" t="str">
        <f>IFERROR(IF(INDEX('2nd Open'!$A:$F,MATCH('2nd Open Results'!$E79,'2nd Open'!$F:$F,0),2)&gt;0,INDEX('2nd Open'!$A:$F,MATCH('2nd Open Results'!$E79,'2nd Open'!$F:$F,0),2),""),"")</f>
        <v/>
      </c>
      <c r="C79" s="120" t="str">
        <f>IFERROR(IF(INDEX('2nd Open'!$A:$F,MATCH('2nd Open Results'!E79,'2nd Open'!$F:$F,0),3)&gt;0,INDEX('2nd Open'!$A:$F,MATCH('2nd Open Results'!E79,'2nd Open'!$F:$F,0),3),""),"")</f>
        <v/>
      </c>
      <c r="D79" s="121" t="str">
        <f>IFERROR(IF(SMALL('2nd Open'!F:F,K79)&gt;1000,"nt",SMALL('2nd Open'!F:F,K79)),"")</f>
        <v/>
      </c>
      <c r="E79" s="159" t="str">
        <f>IF(D79="nt",IFERROR(SMALL('2nd Open'!F:F,K79),""),IFERROR(SMALL('2nd Open'!F:F,K79),""))</f>
        <v/>
      </c>
      <c r="G79" s="130" t="str">
        <f t="shared" si="2"/>
        <v/>
      </c>
      <c r="K79" s="90">
        <v>78</v>
      </c>
    </row>
    <row r="80" spans="1:11">
      <c r="A80" s="24" t="str">
        <f>IFERROR(IF(INDEX('2nd Open'!$A:$F,MATCH('2nd Open Results'!$E80,'2nd Open'!$F:$F,0),1)&gt;0,INDEX('2nd Open'!$A:$F,MATCH('2nd Open Results'!$E80,'2nd Open'!$F:$F,0),1),""),"")</f>
        <v/>
      </c>
      <c r="B80" s="120" t="str">
        <f>IFERROR(IF(INDEX('2nd Open'!$A:$F,MATCH('2nd Open Results'!$E80,'2nd Open'!$F:$F,0),2)&gt;0,INDEX('2nd Open'!$A:$F,MATCH('2nd Open Results'!$E80,'2nd Open'!$F:$F,0),2),""),"")</f>
        <v/>
      </c>
      <c r="C80" s="120" t="str">
        <f>IFERROR(IF(INDEX('2nd Open'!$A:$F,MATCH('2nd Open Results'!E80,'2nd Open'!$F:$F,0),3)&gt;0,INDEX('2nd Open'!$A:$F,MATCH('2nd Open Results'!E80,'2nd Open'!$F:$F,0),3),""),"")</f>
        <v/>
      </c>
      <c r="D80" s="121" t="str">
        <f>IFERROR(IF(SMALL('2nd Open'!F:F,K80)&gt;1000,"nt",SMALL('2nd Open'!F:F,K80)),"")</f>
        <v/>
      </c>
      <c r="E80" s="159" t="str">
        <f>IF(D80="nt",IFERROR(SMALL('2nd Open'!F:F,K80),""),IFERROR(SMALL('2nd Open'!F:F,K80),""))</f>
        <v/>
      </c>
      <c r="G80" s="130" t="str">
        <f t="shared" si="2"/>
        <v/>
      </c>
      <c r="K80" s="90">
        <v>79</v>
      </c>
    </row>
    <row r="81" spans="1:11">
      <c r="A81" s="24" t="str">
        <f>IFERROR(IF(INDEX('2nd Open'!$A:$F,MATCH('2nd Open Results'!$E81,'2nd Open'!$F:$F,0),1)&gt;0,INDEX('2nd Open'!$A:$F,MATCH('2nd Open Results'!$E81,'2nd Open'!$F:$F,0),1),""),"")</f>
        <v/>
      </c>
      <c r="B81" s="120" t="str">
        <f>IFERROR(IF(INDEX('2nd Open'!$A:$F,MATCH('2nd Open Results'!$E81,'2nd Open'!$F:$F,0),2)&gt;0,INDEX('2nd Open'!$A:$F,MATCH('2nd Open Results'!$E81,'2nd Open'!$F:$F,0),2),""),"")</f>
        <v/>
      </c>
      <c r="C81" s="120" t="str">
        <f>IFERROR(IF(INDEX('2nd Open'!$A:$F,MATCH('2nd Open Results'!E81,'2nd Open'!$F:$F,0),3)&gt;0,INDEX('2nd Open'!$A:$F,MATCH('2nd Open Results'!E81,'2nd Open'!$F:$F,0),3),""),"")</f>
        <v/>
      </c>
      <c r="D81" s="121" t="str">
        <f>IFERROR(IF(SMALL('2nd Open'!F:F,K81)&gt;1000,"nt",SMALL('2nd Open'!F:F,K81)),"")</f>
        <v/>
      </c>
      <c r="E81" s="159" t="str">
        <f>IF(D81="nt",IFERROR(SMALL('2nd Open'!F:F,K81),""),IFERROR(SMALL('2nd Open'!F:F,K81),""))</f>
        <v/>
      </c>
      <c r="G81" s="130" t="str">
        <f t="shared" si="2"/>
        <v/>
      </c>
      <c r="K81" s="90">
        <v>80</v>
      </c>
    </row>
    <row r="82" spans="1:11">
      <c r="A82" s="24" t="str">
        <f>IFERROR(IF(INDEX('2nd Open'!$A:$F,MATCH('2nd Open Results'!$E82,'2nd Open'!$F:$F,0),1)&gt;0,INDEX('2nd Open'!$A:$F,MATCH('2nd Open Results'!$E82,'2nd Open'!$F:$F,0),1),""),"")</f>
        <v/>
      </c>
      <c r="B82" s="120" t="str">
        <f>IFERROR(IF(INDEX('2nd Open'!$A:$F,MATCH('2nd Open Results'!$E82,'2nd Open'!$F:$F,0),2)&gt;0,INDEX('2nd Open'!$A:$F,MATCH('2nd Open Results'!$E82,'2nd Open'!$F:$F,0),2),""),"")</f>
        <v/>
      </c>
      <c r="C82" s="120" t="str">
        <f>IFERROR(IF(INDEX('2nd Open'!$A:$F,MATCH('2nd Open Results'!E82,'2nd Open'!$F:$F,0),3)&gt;0,INDEX('2nd Open'!$A:$F,MATCH('2nd Open Results'!E82,'2nd Open'!$F:$F,0),3),""),"")</f>
        <v/>
      </c>
      <c r="D82" s="121" t="str">
        <f>IFERROR(IF(SMALL('2nd Open'!F:F,K82)&gt;1000,"nt",SMALL('2nd Open'!F:F,K82)),"")</f>
        <v/>
      </c>
      <c r="E82" s="159" t="str">
        <f>IF(D82="nt",IFERROR(SMALL('2nd Open'!F:F,K82),""),IFERROR(SMALL('2nd Open'!F:F,K82),""))</f>
        <v/>
      </c>
      <c r="G82" s="130" t="str">
        <f t="shared" si="2"/>
        <v/>
      </c>
      <c r="K82" s="90">
        <v>81</v>
      </c>
    </row>
    <row r="83" spans="1:11">
      <c r="A83" s="24" t="str">
        <f>IFERROR(IF(INDEX('2nd Open'!$A:$F,MATCH('2nd Open Results'!$E83,'2nd Open'!$F:$F,0),1)&gt;0,INDEX('2nd Open'!$A:$F,MATCH('2nd Open Results'!$E83,'2nd Open'!$F:$F,0),1),""),"")</f>
        <v/>
      </c>
      <c r="B83" s="120" t="str">
        <f>IFERROR(IF(INDEX('2nd Open'!$A:$F,MATCH('2nd Open Results'!$E83,'2nd Open'!$F:$F,0),2)&gt;0,INDEX('2nd Open'!$A:$F,MATCH('2nd Open Results'!$E83,'2nd Open'!$F:$F,0),2),""),"")</f>
        <v/>
      </c>
      <c r="C83" s="120" t="str">
        <f>IFERROR(IF(INDEX('2nd Open'!$A:$F,MATCH('2nd Open Results'!E83,'2nd Open'!$F:$F,0),3)&gt;0,INDEX('2nd Open'!$A:$F,MATCH('2nd Open Results'!E83,'2nd Open'!$F:$F,0),3),""),"")</f>
        <v/>
      </c>
      <c r="D83" s="121" t="str">
        <f>IFERROR(IF(SMALL('2nd Open'!F:F,K83)&gt;1000,"nt",SMALL('2nd Open'!F:F,K83)),"")</f>
        <v/>
      </c>
      <c r="E83" s="159" t="str">
        <f>IF(D83="nt",IFERROR(SMALL('2nd Open'!F:F,K83),""),IFERROR(SMALL('2nd Open'!F:F,K83),""))</f>
        <v/>
      </c>
      <c r="G83" s="130" t="str">
        <f t="shared" si="2"/>
        <v/>
      </c>
      <c r="K83" s="90">
        <v>82</v>
      </c>
    </row>
    <row r="84" spans="1:11">
      <c r="A84" s="24" t="str">
        <f>IFERROR(IF(INDEX('2nd Open'!$A:$F,MATCH('2nd Open Results'!$E84,'2nd Open'!$F:$F,0),1)&gt;0,INDEX('2nd Open'!$A:$F,MATCH('2nd Open Results'!$E84,'2nd Open'!$F:$F,0),1),""),"")</f>
        <v/>
      </c>
      <c r="B84" s="120" t="str">
        <f>IFERROR(IF(INDEX('2nd Open'!$A:$F,MATCH('2nd Open Results'!$E84,'2nd Open'!$F:$F,0),2)&gt;0,INDEX('2nd Open'!$A:$F,MATCH('2nd Open Results'!$E84,'2nd Open'!$F:$F,0),2),""),"")</f>
        <v/>
      </c>
      <c r="C84" s="120" t="str">
        <f>IFERROR(IF(INDEX('2nd Open'!$A:$F,MATCH('2nd Open Results'!E84,'2nd Open'!$F:$F,0),3)&gt;0,INDEX('2nd Open'!$A:$F,MATCH('2nd Open Results'!E84,'2nd Open'!$F:$F,0),3),""),"")</f>
        <v/>
      </c>
      <c r="D84" s="121" t="str">
        <f>IFERROR(IF(SMALL('2nd Open'!F:F,K84)&gt;1000,"nt",SMALL('2nd Open'!F:F,K84)),"")</f>
        <v/>
      </c>
      <c r="E84" s="159" t="str">
        <f>IF(D84="nt",IFERROR(SMALL('2nd Open'!F:F,K84),""),IFERROR(SMALL('2nd Open'!F:F,K84),""))</f>
        <v/>
      </c>
      <c r="G84" s="130" t="str">
        <f t="shared" si="2"/>
        <v/>
      </c>
      <c r="K84" s="90">
        <v>83</v>
      </c>
    </row>
    <row r="85" spans="1:11">
      <c r="A85" s="24" t="str">
        <f>IFERROR(IF(INDEX('2nd Open'!$A:$F,MATCH('2nd Open Results'!$E85,'2nd Open'!$F:$F,0),1)&gt;0,INDEX('2nd Open'!$A:$F,MATCH('2nd Open Results'!$E85,'2nd Open'!$F:$F,0),1),""),"")</f>
        <v/>
      </c>
      <c r="B85" s="120" t="str">
        <f>IFERROR(IF(INDEX('2nd Open'!$A:$F,MATCH('2nd Open Results'!$E85,'2nd Open'!$F:$F,0),2)&gt;0,INDEX('2nd Open'!$A:$F,MATCH('2nd Open Results'!$E85,'2nd Open'!$F:$F,0),2),""),"")</f>
        <v/>
      </c>
      <c r="C85" s="120" t="str">
        <f>IFERROR(IF(INDEX('2nd Open'!$A:$F,MATCH('2nd Open Results'!E85,'2nd Open'!$F:$F,0),3)&gt;0,INDEX('2nd Open'!$A:$F,MATCH('2nd Open Results'!E85,'2nd Open'!$F:$F,0),3),""),"")</f>
        <v/>
      </c>
      <c r="D85" s="121" t="str">
        <f>IFERROR(IF(SMALL('2nd Open'!F:F,K85)&gt;1000,"nt",SMALL('2nd Open'!F:F,K85)),"")</f>
        <v/>
      </c>
      <c r="E85" s="159" t="str">
        <f>IF(D85="nt",IFERROR(SMALL('2nd Open'!F:F,K85),""),IFERROR(SMALL('2nd Open'!F:F,K85),""))</f>
        <v/>
      </c>
      <c r="G85" s="130" t="str">
        <f t="shared" si="2"/>
        <v/>
      </c>
      <c r="K85" s="90">
        <v>84</v>
      </c>
    </row>
    <row r="86" spans="1:11">
      <c r="A86" s="24" t="str">
        <f>IFERROR(IF(INDEX('2nd Open'!$A:$F,MATCH('2nd Open Results'!$E86,'2nd Open'!$F:$F,0),1)&gt;0,INDEX('2nd Open'!$A:$F,MATCH('2nd Open Results'!$E86,'2nd Open'!$F:$F,0),1),""),"")</f>
        <v/>
      </c>
      <c r="B86" s="120" t="str">
        <f>IFERROR(IF(INDEX('2nd Open'!$A:$F,MATCH('2nd Open Results'!$E86,'2nd Open'!$F:$F,0),2)&gt;0,INDEX('2nd Open'!$A:$F,MATCH('2nd Open Results'!$E86,'2nd Open'!$F:$F,0),2),""),"")</f>
        <v/>
      </c>
      <c r="C86" s="120" t="str">
        <f>IFERROR(IF(INDEX('2nd Open'!$A:$F,MATCH('2nd Open Results'!E86,'2nd Open'!$F:$F,0),3)&gt;0,INDEX('2nd Open'!$A:$F,MATCH('2nd Open Results'!E86,'2nd Open'!$F:$F,0),3),""),"")</f>
        <v/>
      </c>
      <c r="D86" s="121" t="str">
        <f>IFERROR(IF(SMALL('2nd Open'!F:F,K86)&gt;1000,"nt",SMALL('2nd Open'!F:F,K86)),"")</f>
        <v/>
      </c>
      <c r="E86" s="159" t="str">
        <f>IF(D86="nt",IFERROR(SMALL('2nd Open'!F:F,K86),""),IFERROR(SMALL('2nd Open'!F:F,K86),""))</f>
        <v/>
      </c>
      <c r="G86" s="130" t="str">
        <f t="shared" si="2"/>
        <v/>
      </c>
      <c r="K86" s="90">
        <v>85</v>
      </c>
    </row>
    <row r="87" spans="1:11">
      <c r="A87" s="24" t="str">
        <f>IFERROR(IF(INDEX('2nd Open'!$A:$F,MATCH('2nd Open Results'!$E87,'2nd Open'!$F:$F,0),1)&gt;0,INDEX('2nd Open'!$A:$F,MATCH('2nd Open Results'!$E87,'2nd Open'!$F:$F,0),1),""),"")</f>
        <v/>
      </c>
      <c r="B87" s="120" t="str">
        <f>IFERROR(IF(INDEX('2nd Open'!$A:$F,MATCH('2nd Open Results'!$E87,'2nd Open'!$F:$F,0),2)&gt;0,INDEX('2nd Open'!$A:$F,MATCH('2nd Open Results'!$E87,'2nd Open'!$F:$F,0),2),""),"")</f>
        <v/>
      </c>
      <c r="C87" s="120" t="str">
        <f>IFERROR(IF(INDEX('2nd Open'!$A:$F,MATCH('2nd Open Results'!E87,'2nd Open'!$F:$F,0),3)&gt;0,INDEX('2nd Open'!$A:$F,MATCH('2nd Open Results'!E87,'2nd Open'!$F:$F,0),3),""),"")</f>
        <v/>
      </c>
      <c r="D87" s="121" t="str">
        <f>IFERROR(IF(SMALL('2nd Open'!F:F,K87)&gt;1000,"nt",SMALL('2nd Open'!F:F,K87)),"")</f>
        <v/>
      </c>
      <c r="E87" s="159" t="str">
        <f>IF(D87="nt",IFERROR(SMALL('2nd Open'!F:F,K87),""),IFERROR(SMALL('2nd Open'!F:F,K87),""))</f>
        <v/>
      </c>
      <c r="G87" s="130" t="str">
        <f t="shared" si="2"/>
        <v/>
      </c>
      <c r="K87" s="90">
        <v>86</v>
      </c>
    </row>
    <row r="88" spans="1:11">
      <c r="A88" s="24" t="str">
        <f>IFERROR(IF(INDEX('2nd Open'!$A:$F,MATCH('2nd Open Results'!$E88,'2nd Open'!$F:$F,0),1)&gt;0,INDEX('2nd Open'!$A:$F,MATCH('2nd Open Results'!$E88,'2nd Open'!$F:$F,0),1),""),"")</f>
        <v/>
      </c>
      <c r="B88" s="120" t="str">
        <f>IFERROR(IF(INDEX('2nd Open'!$A:$F,MATCH('2nd Open Results'!$E88,'2nd Open'!$F:$F,0),2)&gt;0,INDEX('2nd Open'!$A:$F,MATCH('2nd Open Results'!$E88,'2nd Open'!$F:$F,0),2),""),"")</f>
        <v/>
      </c>
      <c r="C88" s="120" t="str">
        <f>IFERROR(IF(INDEX('2nd Open'!$A:$F,MATCH('2nd Open Results'!E88,'2nd Open'!$F:$F,0),3)&gt;0,INDEX('2nd Open'!$A:$F,MATCH('2nd Open Results'!E88,'2nd Open'!$F:$F,0),3),""),"")</f>
        <v/>
      </c>
      <c r="D88" s="121" t="str">
        <f>IFERROR(IF(SMALL('2nd Open'!F:F,K88)&gt;1000,"nt",SMALL('2nd Open'!F:F,K88)),"")</f>
        <v/>
      </c>
      <c r="E88" s="159" t="str">
        <f>IF(D88="nt",IFERROR(SMALL('2nd Open'!F:F,K88),""),IFERROR(SMALL('2nd Open'!F:F,K88),""))</f>
        <v/>
      </c>
      <c r="G88" s="130" t="str">
        <f t="shared" si="2"/>
        <v/>
      </c>
      <c r="K88" s="90">
        <v>87</v>
      </c>
    </row>
    <row r="89" spans="1:11">
      <c r="A89" s="24" t="str">
        <f>IFERROR(IF(INDEX('2nd Open'!$A:$F,MATCH('2nd Open Results'!$E89,'2nd Open'!$F:$F,0),1)&gt;0,INDEX('2nd Open'!$A:$F,MATCH('2nd Open Results'!$E89,'2nd Open'!$F:$F,0),1),""),"")</f>
        <v/>
      </c>
      <c r="B89" s="120" t="str">
        <f>IFERROR(IF(INDEX('2nd Open'!$A:$F,MATCH('2nd Open Results'!$E89,'2nd Open'!$F:$F,0),2)&gt;0,INDEX('2nd Open'!$A:$F,MATCH('2nd Open Results'!$E89,'2nd Open'!$F:$F,0),2),""),"")</f>
        <v/>
      </c>
      <c r="C89" s="120" t="str">
        <f>IFERROR(IF(INDEX('2nd Open'!$A:$F,MATCH('2nd Open Results'!E89,'2nd Open'!$F:$F,0),3)&gt;0,INDEX('2nd Open'!$A:$F,MATCH('2nd Open Results'!E89,'2nd Open'!$F:$F,0),3),""),"")</f>
        <v/>
      </c>
      <c r="D89" s="121" t="str">
        <f>IFERROR(IF(SMALL('2nd Open'!F:F,K89)&gt;1000,"nt",SMALL('2nd Open'!F:F,K89)),"")</f>
        <v/>
      </c>
      <c r="E89" s="159" t="str">
        <f>IF(D89="nt",IFERROR(SMALL('2nd Open'!F:F,K89),""),IFERROR(SMALL('2nd Open'!F:F,K89),""))</f>
        <v/>
      </c>
      <c r="G89" s="130" t="str">
        <f t="shared" si="2"/>
        <v/>
      </c>
      <c r="K89" s="90">
        <v>88</v>
      </c>
    </row>
    <row r="90" spans="1:11">
      <c r="A90" s="24" t="str">
        <f>IFERROR(IF(INDEX('2nd Open'!$A:$F,MATCH('2nd Open Results'!$E90,'2nd Open'!$F:$F,0),1)&gt;0,INDEX('2nd Open'!$A:$F,MATCH('2nd Open Results'!$E90,'2nd Open'!$F:$F,0),1),""),"")</f>
        <v/>
      </c>
      <c r="B90" s="120" t="str">
        <f>IFERROR(IF(INDEX('2nd Open'!$A:$F,MATCH('2nd Open Results'!$E90,'2nd Open'!$F:$F,0),2)&gt;0,INDEX('2nd Open'!$A:$F,MATCH('2nd Open Results'!$E90,'2nd Open'!$F:$F,0),2),""),"")</f>
        <v/>
      </c>
      <c r="C90" s="120" t="str">
        <f>IFERROR(IF(INDEX('2nd Open'!$A:$F,MATCH('2nd Open Results'!E90,'2nd Open'!$F:$F,0),3)&gt;0,INDEX('2nd Open'!$A:$F,MATCH('2nd Open Results'!E90,'2nd Open'!$F:$F,0),3),""),"")</f>
        <v/>
      </c>
      <c r="D90" s="121" t="str">
        <f>IFERROR(IF(SMALL('2nd Open'!F:F,K90)&gt;1000,"nt",SMALL('2nd Open'!F:F,K90)),"")</f>
        <v/>
      </c>
      <c r="E90" s="159" t="str">
        <f>IF(D90="nt",IFERROR(SMALL('2nd Open'!F:F,K90),""),IFERROR(SMALL('2nd Open'!F:F,K90),""))</f>
        <v/>
      </c>
      <c r="G90" s="130" t="str">
        <f t="shared" si="2"/>
        <v/>
      </c>
      <c r="K90" s="90">
        <v>89</v>
      </c>
    </row>
    <row r="91" spans="1:11">
      <c r="A91" s="24" t="str">
        <f>IFERROR(IF(INDEX('2nd Open'!$A:$F,MATCH('2nd Open Results'!$E91,'2nd Open'!$F:$F,0),1)&gt;0,INDEX('2nd Open'!$A:$F,MATCH('2nd Open Results'!$E91,'2nd Open'!$F:$F,0),1),""),"")</f>
        <v/>
      </c>
      <c r="B91" s="120" t="str">
        <f>IFERROR(IF(INDEX('2nd Open'!$A:$F,MATCH('2nd Open Results'!$E91,'2nd Open'!$F:$F,0),2)&gt;0,INDEX('2nd Open'!$A:$F,MATCH('2nd Open Results'!$E91,'2nd Open'!$F:$F,0),2),""),"")</f>
        <v/>
      </c>
      <c r="C91" s="120" t="str">
        <f>IFERROR(IF(INDEX('2nd Open'!$A:$F,MATCH('2nd Open Results'!E91,'2nd Open'!$F:$F,0),3)&gt;0,INDEX('2nd Open'!$A:$F,MATCH('2nd Open Results'!E91,'2nd Open'!$F:$F,0),3),""),"")</f>
        <v/>
      </c>
      <c r="D91" s="121" t="str">
        <f>IFERROR(IF(SMALL('2nd Open'!F:F,K91)&gt;1000,"nt",SMALL('2nd Open'!F:F,K91)),"")</f>
        <v/>
      </c>
      <c r="E91" s="159" t="str">
        <f>IF(D91="nt",IFERROR(SMALL('2nd Open'!F:F,K91),""),IFERROR(SMALL('2nd Open'!F:F,K91),""))</f>
        <v/>
      </c>
      <c r="G91" s="130" t="str">
        <f t="shared" si="2"/>
        <v/>
      </c>
      <c r="K91" s="90">
        <v>90</v>
      </c>
    </row>
    <row r="92" spans="1:11">
      <c r="A92" s="24" t="str">
        <f>IFERROR(IF(INDEX('2nd Open'!$A:$F,MATCH('2nd Open Results'!$E92,'2nd Open'!$F:$F,0),1)&gt;0,INDEX('2nd Open'!$A:$F,MATCH('2nd Open Results'!$E92,'2nd Open'!$F:$F,0),1),""),"")</f>
        <v/>
      </c>
      <c r="B92" s="120" t="str">
        <f>IFERROR(IF(INDEX('2nd Open'!$A:$F,MATCH('2nd Open Results'!$E92,'2nd Open'!$F:$F,0),2)&gt;0,INDEX('2nd Open'!$A:$F,MATCH('2nd Open Results'!$E92,'2nd Open'!$F:$F,0),2),""),"")</f>
        <v/>
      </c>
      <c r="C92" s="120" t="str">
        <f>IFERROR(IF(INDEX('2nd Open'!$A:$F,MATCH('2nd Open Results'!E92,'2nd Open'!$F:$F,0),3)&gt;0,INDEX('2nd Open'!$A:$F,MATCH('2nd Open Results'!E92,'2nd Open'!$F:$F,0),3),""),"")</f>
        <v/>
      </c>
      <c r="D92" s="121" t="str">
        <f>IFERROR(IF(SMALL('2nd Open'!F:F,K92)&gt;1000,"nt",SMALL('2nd Open'!F:F,K92)),"")</f>
        <v/>
      </c>
      <c r="E92" s="159" t="str">
        <f>IF(D92="nt",IFERROR(SMALL('2nd Open'!F:F,K92),""),IFERROR(SMALL('2nd Open'!F:F,K92),""))</f>
        <v/>
      </c>
      <c r="G92" s="130" t="str">
        <f t="shared" si="2"/>
        <v/>
      </c>
      <c r="K92" s="90">
        <v>91</v>
      </c>
    </row>
    <row r="93" spans="1:11">
      <c r="A93" s="24" t="str">
        <f>IFERROR(IF(INDEX('2nd Open'!$A:$F,MATCH('2nd Open Results'!$E93,'2nd Open'!$F:$F,0),1)&gt;0,INDEX('2nd Open'!$A:$F,MATCH('2nd Open Results'!$E93,'2nd Open'!$F:$F,0),1),""),"")</f>
        <v/>
      </c>
      <c r="B93" s="120" t="str">
        <f>IFERROR(IF(INDEX('2nd Open'!$A:$F,MATCH('2nd Open Results'!$E93,'2nd Open'!$F:$F,0),2)&gt;0,INDEX('2nd Open'!$A:$F,MATCH('2nd Open Results'!$E93,'2nd Open'!$F:$F,0),2),""),"")</f>
        <v/>
      </c>
      <c r="C93" s="120" t="str">
        <f>IFERROR(IF(INDEX('2nd Open'!$A:$F,MATCH('2nd Open Results'!E93,'2nd Open'!$F:$F,0),3)&gt;0,INDEX('2nd Open'!$A:$F,MATCH('2nd Open Results'!E93,'2nd Open'!$F:$F,0),3),""),"")</f>
        <v/>
      </c>
      <c r="D93" s="121" t="str">
        <f>IFERROR(IF(SMALL('2nd Open'!F:F,K93)&gt;1000,"nt",SMALL('2nd Open'!F:F,K93)),"")</f>
        <v/>
      </c>
      <c r="E93" s="159" t="str">
        <f>IF(D93="nt",IFERROR(SMALL('2nd Open'!F:F,K93),""),IFERROR(SMALL('2nd Open'!F:F,K93),""))</f>
        <v/>
      </c>
      <c r="G93" s="130" t="str">
        <f t="shared" si="2"/>
        <v/>
      </c>
      <c r="K93" s="90">
        <v>92</v>
      </c>
    </row>
    <row r="94" spans="1:11">
      <c r="A94" s="24" t="str">
        <f>IFERROR(IF(INDEX('2nd Open'!$A:$F,MATCH('2nd Open Results'!$E94,'2nd Open'!$F:$F,0),1)&gt;0,INDEX('2nd Open'!$A:$F,MATCH('2nd Open Results'!$E94,'2nd Open'!$F:$F,0),1),""),"")</f>
        <v/>
      </c>
      <c r="B94" s="120" t="str">
        <f>IFERROR(IF(INDEX('2nd Open'!$A:$F,MATCH('2nd Open Results'!$E94,'2nd Open'!$F:$F,0),2)&gt;0,INDEX('2nd Open'!$A:$F,MATCH('2nd Open Results'!$E94,'2nd Open'!$F:$F,0),2),""),"")</f>
        <v/>
      </c>
      <c r="C94" s="120" t="str">
        <f>IFERROR(IF(INDEX('2nd Open'!$A:$F,MATCH('2nd Open Results'!E94,'2nd Open'!$F:$F,0),3)&gt;0,INDEX('2nd Open'!$A:$F,MATCH('2nd Open Results'!E94,'2nd Open'!$F:$F,0),3),""),"")</f>
        <v/>
      </c>
      <c r="D94" s="121" t="str">
        <f>IFERROR(IF(SMALL('2nd Open'!F:F,K94)&gt;1000,"nt",SMALL('2nd Open'!F:F,K94)),"")</f>
        <v/>
      </c>
      <c r="E94" s="159" t="str">
        <f>IF(D94="nt",IFERROR(SMALL('2nd Open'!F:F,K94),""),IFERROR(SMALL('2nd Open'!F:F,K94),""))</f>
        <v/>
      </c>
      <c r="G94" s="130" t="str">
        <f t="shared" si="2"/>
        <v/>
      </c>
      <c r="K94" s="90">
        <v>93</v>
      </c>
    </row>
    <row r="95" spans="1:11">
      <c r="A95" s="24" t="str">
        <f>IFERROR(IF(INDEX('2nd Open'!$A:$F,MATCH('2nd Open Results'!$E95,'2nd Open'!$F:$F,0),1)&gt;0,INDEX('2nd Open'!$A:$F,MATCH('2nd Open Results'!$E95,'2nd Open'!$F:$F,0),1),""),"")</f>
        <v/>
      </c>
      <c r="B95" s="120" t="str">
        <f>IFERROR(IF(INDEX('2nd Open'!$A:$F,MATCH('2nd Open Results'!$E95,'2nd Open'!$F:$F,0),2)&gt;0,INDEX('2nd Open'!$A:$F,MATCH('2nd Open Results'!$E95,'2nd Open'!$F:$F,0),2),""),"")</f>
        <v/>
      </c>
      <c r="C95" s="120" t="str">
        <f>IFERROR(IF(INDEX('2nd Open'!$A:$F,MATCH('2nd Open Results'!E95,'2nd Open'!$F:$F,0),3)&gt;0,INDEX('2nd Open'!$A:$F,MATCH('2nd Open Results'!E95,'2nd Open'!$F:$F,0),3),""),"")</f>
        <v/>
      </c>
      <c r="D95" s="121" t="str">
        <f>IFERROR(IF(SMALL('2nd Open'!F:F,K95)&gt;1000,"nt",SMALL('2nd Open'!F:F,K95)),"")</f>
        <v/>
      </c>
      <c r="E95" s="159" t="str">
        <f>IF(D95="nt",IFERROR(SMALL('2nd Open'!F:F,K95),""),IFERROR(SMALL('2nd Open'!F:F,K95),""))</f>
        <v/>
      </c>
      <c r="G95" s="130" t="str">
        <f t="shared" si="2"/>
        <v/>
      </c>
      <c r="K95" s="90">
        <v>94</v>
      </c>
    </row>
    <row r="96" spans="1:11">
      <c r="A96" s="24" t="str">
        <f>IFERROR(IF(INDEX('2nd Open'!$A:$F,MATCH('2nd Open Results'!$E96,'2nd Open'!$F:$F,0),1)&gt;0,INDEX('2nd Open'!$A:$F,MATCH('2nd Open Results'!$E96,'2nd Open'!$F:$F,0),1),""),"")</f>
        <v/>
      </c>
      <c r="B96" s="120" t="str">
        <f>IFERROR(IF(INDEX('2nd Open'!$A:$F,MATCH('2nd Open Results'!$E96,'2nd Open'!$F:$F,0),2)&gt;0,INDEX('2nd Open'!$A:$F,MATCH('2nd Open Results'!$E96,'2nd Open'!$F:$F,0),2),""),"")</f>
        <v/>
      </c>
      <c r="C96" s="120" t="str">
        <f>IFERROR(IF(INDEX('2nd Open'!$A:$F,MATCH('2nd Open Results'!E96,'2nd Open'!$F:$F,0),3)&gt;0,INDEX('2nd Open'!$A:$F,MATCH('2nd Open Results'!E96,'2nd Open'!$F:$F,0),3),""),"")</f>
        <v/>
      </c>
      <c r="D96" s="121" t="str">
        <f>IFERROR(IF(SMALL('2nd Open'!F:F,K96)&gt;1000,"nt",SMALL('2nd Open'!F:F,K96)),"")</f>
        <v/>
      </c>
      <c r="E96" s="159" t="str">
        <f>IF(D96="nt",IFERROR(SMALL('2nd Open'!F:F,K96),""),IFERROR(SMALL('2nd Open'!F:F,K96),""))</f>
        <v/>
      </c>
      <c r="G96" s="130" t="str">
        <f t="shared" si="2"/>
        <v/>
      </c>
      <c r="K96" s="90">
        <v>95</v>
      </c>
    </row>
    <row r="97" spans="1:11">
      <c r="A97" s="24" t="str">
        <f>IFERROR(IF(INDEX('2nd Open'!$A:$F,MATCH('2nd Open Results'!$E97,'2nd Open'!$F:$F,0),1)&gt;0,INDEX('2nd Open'!$A:$F,MATCH('2nd Open Results'!$E97,'2nd Open'!$F:$F,0),1),""),"")</f>
        <v/>
      </c>
      <c r="B97" s="120" t="str">
        <f>IFERROR(IF(INDEX('2nd Open'!$A:$F,MATCH('2nd Open Results'!$E97,'2nd Open'!$F:$F,0),2)&gt;0,INDEX('2nd Open'!$A:$F,MATCH('2nd Open Results'!$E97,'2nd Open'!$F:$F,0),2),""),"")</f>
        <v/>
      </c>
      <c r="C97" s="120" t="str">
        <f>IFERROR(IF(INDEX('2nd Open'!$A:$F,MATCH('2nd Open Results'!E97,'2nd Open'!$F:$F,0),3)&gt;0,INDEX('2nd Open'!$A:$F,MATCH('2nd Open Results'!E97,'2nd Open'!$F:$F,0),3),""),"")</f>
        <v/>
      </c>
      <c r="D97" s="121" t="str">
        <f>IFERROR(IF(SMALL('2nd Open'!F:F,K97)&gt;1000,"nt",SMALL('2nd Open'!F:F,K97)),"")</f>
        <v/>
      </c>
      <c r="E97" s="159" t="str">
        <f>IF(D97="nt",IFERROR(SMALL('2nd Open'!F:F,K97),""),IFERROR(SMALL('2nd Open'!F:F,K97),""))</f>
        <v/>
      </c>
      <c r="G97" s="130" t="str">
        <f t="shared" si="2"/>
        <v/>
      </c>
      <c r="K97" s="90">
        <v>96</v>
      </c>
    </row>
    <row r="98" spans="1:11">
      <c r="A98" s="24" t="str">
        <f>IFERROR(IF(INDEX('2nd Open'!$A:$F,MATCH('2nd Open Results'!$E98,'2nd Open'!$F:$F,0),1)&gt;0,INDEX('2nd Open'!$A:$F,MATCH('2nd Open Results'!$E98,'2nd Open'!$F:$F,0),1),""),"")</f>
        <v/>
      </c>
      <c r="B98" s="120" t="str">
        <f>IFERROR(IF(INDEX('2nd Open'!$A:$F,MATCH('2nd Open Results'!$E98,'2nd Open'!$F:$F,0),2)&gt;0,INDEX('2nd Open'!$A:$F,MATCH('2nd Open Results'!$E98,'2nd Open'!$F:$F,0),2),""),"")</f>
        <v/>
      </c>
      <c r="C98" s="120" t="str">
        <f>IFERROR(IF(INDEX('2nd Open'!$A:$F,MATCH('2nd Open Results'!E98,'2nd Open'!$F:$F,0),3)&gt;0,INDEX('2nd Open'!$A:$F,MATCH('2nd Open Results'!E98,'2nd Open'!$F:$F,0),3),""),"")</f>
        <v/>
      </c>
      <c r="D98" s="121" t="str">
        <f>IFERROR(IF(SMALL('2nd Open'!F:F,K98)&gt;1000,"nt",SMALL('2nd Open'!F:F,K98)),"")</f>
        <v/>
      </c>
      <c r="E98" s="159" t="str">
        <f>IF(D98="nt",IFERROR(SMALL('2nd Open'!F:F,K98),""),IFERROR(SMALL('2nd Open'!F:F,K98),""))</f>
        <v/>
      </c>
      <c r="G98" s="130" t="str">
        <f t="shared" si="2"/>
        <v/>
      </c>
      <c r="K98" s="90">
        <v>97</v>
      </c>
    </row>
    <row r="99" spans="1:11">
      <c r="A99" s="24" t="str">
        <f>IFERROR(IF(INDEX('2nd Open'!$A:$F,MATCH('2nd Open Results'!$E99,'2nd Open'!$F:$F,0),1)&gt;0,INDEX('2nd Open'!$A:$F,MATCH('2nd Open Results'!$E99,'2nd Open'!$F:$F,0),1),""),"")</f>
        <v/>
      </c>
      <c r="B99" s="120" t="str">
        <f>IFERROR(IF(INDEX('2nd Open'!$A:$F,MATCH('2nd Open Results'!$E99,'2nd Open'!$F:$F,0),2)&gt;0,INDEX('2nd Open'!$A:$F,MATCH('2nd Open Results'!$E99,'2nd Open'!$F:$F,0),2),""),"")</f>
        <v/>
      </c>
      <c r="C99" s="120" t="str">
        <f>IFERROR(IF(INDEX('2nd Open'!$A:$F,MATCH('2nd Open Results'!E99,'2nd Open'!$F:$F,0),3)&gt;0,INDEX('2nd Open'!$A:$F,MATCH('2nd Open Results'!E99,'2nd Open'!$F:$F,0),3),""),"")</f>
        <v/>
      </c>
      <c r="D99" s="121" t="str">
        <f>IFERROR(IF(SMALL('2nd Open'!F:F,K99)&gt;1000,"nt",SMALL('2nd Open'!F:F,K99)),"")</f>
        <v/>
      </c>
      <c r="E99" s="159" t="str">
        <f>IF(D99="nt",IFERROR(SMALL('2nd Open'!F:F,K99),""),IFERROR(SMALL('2nd Open'!F:F,K99),""))</f>
        <v/>
      </c>
      <c r="G99" s="130" t="str">
        <f t="shared" si="2"/>
        <v/>
      </c>
      <c r="K99" s="90">
        <v>98</v>
      </c>
    </row>
    <row r="100" spans="1:11">
      <c r="A100" s="24" t="str">
        <f>IFERROR(IF(INDEX('2nd Open'!$A:$F,MATCH('2nd Open Results'!$E100,'2nd Open'!$F:$F,0),1)&gt;0,INDEX('2nd Open'!$A:$F,MATCH('2nd Open Results'!$E100,'2nd Open'!$F:$F,0),1),""),"")</f>
        <v/>
      </c>
      <c r="B100" s="120" t="str">
        <f>IFERROR(IF(INDEX('2nd Open'!$A:$F,MATCH('2nd Open Results'!$E100,'2nd Open'!$F:$F,0),2)&gt;0,INDEX('2nd Open'!$A:$F,MATCH('2nd Open Results'!$E100,'2nd Open'!$F:$F,0),2),""),"")</f>
        <v/>
      </c>
      <c r="C100" s="120" t="str">
        <f>IFERROR(IF(INDEX('2nd Open'!$A:$F,MATCH('2nd Open Results'!E100,'2nd Open'!$F:$F,0),3)&gt;0,INDEX('2nd Open'!$A:$F,MATCH('2nd Open Results'!E100,'2nd Open'!$F:$F,0),3),""),"")</f>
        <v/>
      </c>
      <c r="D100" s="121" t="str">
        <f>IFERROR(IF(SMALL('2nd Open'!F:F,K100)&gt;1000,"nt",SMALL('2nd Open'!F:F,K100)),"")</f>
        <v/>
      </c>
      <c r="E100" s="159" t="str">
        <f>IF(D100="nt",IFERROR(SMALL('2nd Open'!F:F,K100),""),IFERROR(SMALL('2nd Open'!F:F,K100),""))</f>
        <v/>
      </c>
      <c r="G100" s="130" t="str">
        <f t="shared" si="2"/>
        <v/>
      </c>
      <c r="K100" s="90">
        <v>99</v>
      </c>
    </row>
    <row r="101" spans="1:11">
      <c r="A101" s="24" t="str">
        <f>IFERROR(IF(INDEX('2nd Open'!$A:$F,MATCH('2nd Open Results'!$E101,'2nd Open'!$F:$F,0),1)&gt;0,INDEX('2nd Open'!$A:$F,MATCH('2nd Open Results'!$E101,'2nd Open'!$F:$F,0),1),""),"")</f>
        <v/>
      </c>
      <c r="B101" s="120" t="str">
        <f>IFERROR(IF(INDEX('2nd Open'!$A:$F,MATCH('2nd Open Results'!$E101,'2nd Open'!$F:$F,0),2)&gt;0,INDEX('2nd Open'!$A:$F,MATCH('2nd Open Results'!$E101,'2nd Open'!$F:$F,0),2),""),"")</f>
        <v/>
      </c>
      <c r="C101" s="120" t="str">
        <f>IFERROR(IF(INDEX('2nd Open'!$A:$F,MATCH('2nd Open Results'!E101,'2nd Open'!$F:$F,0),3)&gt;0,INDEX('2nd Open'!$A:$F,MATCH('2nd Open Results'!E101,'2nd Open'!$F:$F,0),3),""),"")</f>
        <v/>
      </c>
      <c r="D101" s="121" t="str">
        <f>IFERROR(IF(SMALL('2nd Open'!F:F,K101)&gt;1000,"nt",SMALL('2nd Open'!F:F,K101)),"")</f>
        <v/>
      </c>
      <c r="E101" s="159" t="str">
        <f>IF(D101="nt",IFERROR(SMALL('2nd Open'!F:F,K101),""),IFERROR(SMALL('2nd Open'!F:F,K101),""))</f>
        <v/>
      </c>
      <c r="G101" s="130" t="str">
        <f t="shared" si="2"/>
        <v/>
      </c>
      <c r="K101" s="90">
        <v>100</v>
      </c>
    </row>
    <row r="102" spans="1:11">
      <c r="A102" s="24" t="str">
        <f>IFERROR(IF(INDEX('2nd Open'!$A:$F,MATCH('2nd Open Results'!$E102,'2nd Open'!$F:$F,0),1)&gt;0,INDEX('2nd Open'!$A:$F,MATCH('2nd Open Results'!$E102,'2nd Open'!$F:$F,0),1),""),"")</f>
        <v/>
      </c>
      <c r="B102" s="120" t="str">
        <f>IFERROR(IF(INDEX('2nd Open'!$A:$F,MATCH('2nd Open Results'!$E102,'2nd Open'!$F:$F,0),2)&gt;0,INDEX('2nd Open'!$A:$F,MATCH('2nd Open Results'!$E102,'2nd Open'!$F:$F,0),2),""),"")</f>
        <v/>
      </c>
      <c r="C102" s="120" t="str">
        <f>IFERROR(IF(INDEX('2nd Open'!$A:$F,MATCH('2nd Open Results'!E102,'2nd Open'!$F:$F,0),3)&gt;0,INDEX('2nd Open'!$A:$F,MATCH('2nd Open Results'!E102,'2nd Open'!$F:$F,0),3),""),"")</f>
        <v/>
      </c>
      <c r="D102" s="121" t="str">
        <f>IFERROR(IF(SMALL('2nd Open'!F:F,K102)&gt;1000,"nt",SMALL('2nd Open'!F:F,K102)),"")</f>
        <v/>
      </c>
      <c r="E102" s="159" t="str">
        <f>IF(D102="nt",IFERROR(SMALL('2nd Open'!F:F,K102),""),IFERROR(SMALL('2nd Open'!F:F,K102),""))</f>
        <v/>
      </c>
      <c r="G102" s="130" t="str">
        <f t="shared" si="2"/>
        <v/>
      </c>
      <c r="K102" s="90">
        <v>101</v>
      </c>
    </row>
    <row r="103" spans="1:11">
      <c r="A103" s="24" t="str">
        <f>IFERROR(IF(INDEX('2nd Open'!$A:$F,MATCH('2nd Open Results'!$E103,'2nd Open'!$F:$F,0),1)&gt;0,INDEX('2nd Open'!$A:$F,MATCH('2nd Open Results'!$E103,'2nd Open'!$F:$F,0),1),""),"")</f>
        <v/>
      </c>
      <c r="B103" s="120" t="str">
        <f>IFERROR(IF(INDEX('2nd Open'!$A:$F,MATCH('2nd Open Results'!$E103,'2nd Open'!$F:$F,0),2)&gt;0,INDEX('2nd Open'!$A:$F,MATCH('2nd Open Results'!$E103,'2nd Open'!$F:$F,0),2),""),"")</f>
        <v/>
      </c>
      <c r="C103" s="120" t="str">
        <f>IFERROR(IF(INDEX('2nd Open'!$A:$F,MATCH('2nd Open Results'!E103,'2nd Open'!$F:$F,0),3)&gt;0,INDEX('2nd Open'!$A:$F,MATCH('2nd Open Results'!E103,'2nd Open'!$F:$F,0),3),""),"")</f>
        <v/>
      </c>
      <c r="D103" s="121" t="str">
        <f>IFERROR(IF(SMALL('2nd Open'!F:F,K103)&gt;1000,"nt",SMALL('2nd Open'!F:F,K103)),"")</f>
        <v/>
      </c>
      <c r="E103" s="159" t="str">
        <f>IF(D103="nt",IFERROR(SMALL('2nd Open'!F:F,K103),""),IFERROR(SMALL('2nd Open'!F:F,K103),""))</f>
        <v/>
      </c>
      <c r="G103" s="130" t="str">
        <f t="shared" si="2"/>
        <v/>
      </c>
      <c r="K103" s="90">
        <v>102</v>
      </c>
    </row>
    <row r="104" spans="1:11">
      <c r="A104" s="24" t="str">
        <f>IFERROR(IF(INDEX('2nd Open'!$A:$F,MATCH('2nd Open Results'!$E104,'2nd Open'!$F:$F,0),1)&gt;0,INDEX('2nd Open'!$A:$F,MATCH('2nd Open Results'!$E104,'2nd Open'!$F:$F,0),1),""),"")</f>
        <v/>
      </c>
      <c r="B104" s="120" t="str">
        <f>IFERROR(IF(INDEX('2nd Open'!$A:$F,MATCH('2nd Open Results'!$E104,'2nd Open'!$F:$F,0),2)&gt;0,INDEX('2nd Open'!$A:$F,MATCH('2nd Open Results'!$E104,'2nd Open'!$F:$F,0),2),""),"")</f>
        <v/>
      </c>
      <c r="C104" s="120" t="str">
        <f>IFERROR(IF(INDEX('2nd Open'!$A:$F,MATCH('2nd Open Results'!E104,'2nd Open'!$F:$F,0),3)&gt;0,INDEX('2nd Open'!$A:$F,MATCH('2nd Open Results'!E104,'2nd Open'!$F:$F,0),3),""),"")</f>
        <v/>
      </c>
      <c r="D104" s="121" t="str">
        <f>IFERROR(IF(SMALL('2nd Open'!F:F,K104)&gt;1000,"nt",SMALL('2nd Open'!F:F,K104)),"")</f>
        <v/>
      </c>
      <c r="E104" s="159" t="str">
        <f>IF(D104="nt",IFERROR(SMALL('2nd Open'!F:F,K104),""),IFERROR(SMALL('2nd Open'!F:F,K104),""))</f>
        <v/>
      </c>
      <c r="G104" s="130" t="str">
        <f t="shared" si="2"/>
        <v/>
      </c>
      <c r="K104" s="90">
        <v>103</v>
      </c>
    </row>
    <row r="105" spans="1:11">
      <c r="A105" s="24" t="str">
        <f>IFERROR(IF(INDEX('2nd Open'!$A:$F,MATCH('2nd Open Results'!$E105,'2nd Open'!$F:$F,0),1)&gt;0,INDEX('2nd Open'!$A:$F,MATCH('2nd Open Results'!$E105,'2nd Open'!$F:$F,0),1),""),"")</f>
        <v/>
      </c>
      <c r="B105" s="120" t="str">
        <f>IFERROR(IF(INDEX('2nd Open'!$A:$F,MATCH('2nd Open Results'!$E105,'2nd Open'!$F:$F,0),2)&gt;0,INDEX('2nd Open'!$A:$F,MATCH('2nd Open Results'!$E105,'2nd Open'!$F:$F,0),2),""),"")</f>
        <v/>
      </c>
      <c r="C105" s="120" t="str">
        <f>IFERROR(IF(INDEX('2nd Open'!$A:$F,MATCH('2nd Open Results'!E105,'2nd Open'!$F:$F,0),3)&gt;0,INDEX('2nd Open'!$A:$F,MATCH('2nd Open Results'!E105,'2nd Open'!$F:$F,0),3),""),"")</f>
        <v/>
      </c>
      <c r="D105" s="121" t="str">
        <f>IFERROR(IF(SMALL('2nd Open'!F:F,K105)&gt;1000,"nt",SMALL('2nd Open'!F:F,K105)),"")</f>
        <v/>
      </c>
      <c r="E105" s="159" t="str">
        <f>IF(D105="nt",IFERROR(SMALL('2nd Open'!F:F,K105),""),IFERROR(SMALL('2nd Open'!F:F,K105),""))</f>
        <v/>
      </c>
      <c r="G105" s="130" t="str">
        <f t="shared" si="2"/>
        <v/>
      </c>
      <c r="K105" s="90">
        <v>104</v>
      </c>
    </row>
    <row r="106" spans="1:11">
      <c r="A106" s="24" t="str">
        <f>IFERROR(IF(INDEX('2nd Open'!$A:$F,MATCH('2nd Open Results'!$E106,'2nd Open'!$F:$F,0),1)&gt;0,INDEX('2nd Open'!$A:$F,MATCH('2nd Open Results'!$E106,'2nd Open'!$F:$F,0),1),""),"")</f>
        <v/>
      </c>
      <c r="B106" s="120" t="str">
        <f>IFERROR(IF(INDEX('2nd Open'!$A:$F,MATCH('2nd Open Results'!$E106,'2nd Open'!$F:$F,0),2)&gt;0,INDEX('2nd Open'!$A:$F,MATCH('2nd Open Results'!$E106,'2nd Open'!$F:$F,0),2),""),"")</f>
        <v/>
      </c>
      <c r="C106" s="120" t="str">
        <f>IFERROR(IF(INDEX('2nd Open'!$A:$F,MATCH('2nd Open Results'!E106,'2nd Open'!$F:$F,0),3)&gt;0,INDEX('2nd Open'!$A:$F,MATCH('2nd Open Results'!E106,'2nd Open'!$F:$F,0),3),""),"")</f>
        <v/>
      </c>
      <c r="D106" s="121" t="str">
        <f>IFERROR(IF(SMALL('2nd Open'!F:F,K106)&gt;1000,"nt",SMALL('2nd Open'!F:F,K106)),"")</f>
        <v/>
      </c>
      <c r="E106" s="159" t="str">
        <f>IF(D106="nt",IFERROR(SMALL('2nd Open'!F:F,K106),""),IFERROR(SMALL('2nd Open'!F:F,K106),""))</f>
        <v/>
      </c>
      <c r="G106" s="130" t="str">
        <f>IFERROR(VLOOKUP(D106,$H$3:$I$7,2,FALSE),"")</f>
        <v/>
      </c>
      <c r="K106" s="90">
        <v>105</v>
      </c>
    </row>
    <row r="107" spans="1:11">
      <c r="A107" s="24" t="str">
        <f>IFERROR(IF(INDEX('2nd Open'!$A:$F,MATCH('2nd Open Results'!$E107,'2nd Open'!$F:$F,0),1)&gt;0,INDEX('2nd Open'!$A:$F,MATCH('2nd Open Results'!$E107,'2nd Open'!$F:$F,0),1),""),"")</f>
        <v/>
      </c>
      <c r="B107" s="120" t="str">
        <f>IFERROR(IF(INDEX('2nd Open'!$A:$F,MATCH('2nd Open Results'!$E107,'2nd Open'!$F:$F,0),2)&gt;0,INDEX('2nd Open'!$A:$F,MATCH('2nd Open Results'!$E107,'2nd Open'!$F:$F,0),2),""),"")</f>
        <v/>
      </c>
      <c r="C107" s="120" t="str">
        <f>IFERROR(IF(INDEX('2nd Open'!$A:$F,MATCH('2nd Open Results'!E107,'2nd Open'!$F:$F,0),3)&gt;0,INDEX('2nd Open'!$A:$F,MATCH('2nd Open Results'!E107,'2nd Open'!$F:$F,0),3),""),"")</f>
        <v/>
      </c>
      <c r="D107" s="121" t="str">
        <f>IFERROR(IF(SMALL('2nd Open'!F:F,K107)&gt;1000,"nt",SMALL('2nd Open'!F:F,K107)),"")</f>
        <v/>
      </c>
      <c r="E107" s="159" t="str">
        <f>IF(D107="nt",IFERROR(SMALL('2nd Open'!F:F,K107),""),IFERROR(SMALL('2nd Open'!F:F,K107),""))</f>
        <v/>
      </c>
      <c r="G107" s="130" t="str">
        <f t="shared" si="2"/>
        <v/>
      </c>
      <c r="K107" s="90">
        <v>106</v>
      </c>
    </row>
    <row r="108" spans="1:11">
      <c r="A108" s="24" t="str">
        <f>IFERROR(IF(INDEX('2nd Open'!$A:$F,MATCH('2nd Open Results'!$E108,'2nd Open'!$F:$F,0),1)&gt;0,INDEX('2nd Open'!$A:$F,MATCH('2nd Open Results'!$E108,'2nd Open'!$F:$F,0),1),""),"")</f>
        <v/>
      </c>
      <c r="B108" s="120" t="str">
        <f>IFERROR(IF(INDEX('2nd Open'!$A:$F,MATCH('2nd Open Results'!$E108,'2nd Open'!$F:$F,0),2)&gt;0,INDEX('2nd Open'!$A:$F,MATCH('2nd Open Results'!$E108,'2nd Open'!$F:$F,0),2),""),"")</f>
        <v/>
      </c>
      <c r="C108" s="120" t="str">
        <f>IFERROR(IF(INDEX('2nd Open'!$A:$F,MATCH('2nd Open Results'!E108,'2nd Open'!$F:$F,0),3)&gt;0,INDEX('2nd Open'!$A:$F,MATCH('2nd Open Results'!E108,'2nd Open'!$F:$F,0),3),""),"")</f>
        <v/>
      </c>
      <c r="D108" s="121" t="str">
        <f>IFERROR(IF(SMALL('2nd Open'!F:F,K108)&gt;1000,"nt",SMALL('2nd Open'!F:F,K108)),"")</f>
        <v/>
      </c>
      <c r="E108" s="159" t="str">
        <f>IF(D108="nt",IFERROR(SMALL('2nd Open'!F:F,K108),""),IFERROR(SMALL('2nd Open'!F:F,K108),""))</f>
        <v/>
      </c>
      <c r="G108" s="130" t="str">
        <f t="shared" si="2"/>
        <v/>
      </c>
      <c r="K108" s="90">
        <v>107</v>
      </c>
    </row>
    <row r="109" spans="1:11">
      <c r="A109" s="24" t="str">
        <f>IFERROR(IF(INDEX('2nd Open'!$A:$F,MATCH('2nd Open Results'!$E109,'2nd Open'!$F:$F,0),1)&gt;0,INDEX('2nd Open'!$A:$F,MATCH('2nd Open Results'!$E109,'2nd Open'!$F:$F,0),1),""),"")</f>
        <v/>
      </c>
      <c r="B109" s="120" t="str">
        <f>IFERROR(IF(INDEX('2nd Open'!$A:$F,MATCH('2nd Open Results'!$E109,'2nd Open'!$F:$F,0),2)&gt;0,INDEX('2nd Open'!$A:$F,MATCH('2nd Open Results'!$E109,'2nd Open'!$F:$F,0),2),""),"")</f>
        <v/>
      </c>
      <c r="C109" s="120" t="str">
        <f>IFERROR(IF(INDEX('2nd Open'!$A:$F,MATCH('2nd Open Results'!E109,'2nd Open'!$F:$F,0),3)&gt;0,INDEX('2nd Open'!$A:$F,MATCH('2nd Open Results'!E109,'2nd Open'!$F:$F,0),3),""),"")</f>
        <v/>
      </c>
      <c r="D109" s="121" t="str">
        <f>IFERROR(IF(SMALL('2nd Open'!F:F,K109)&gt;1000,"nt",SMALL('2nd Open'!F:F,K109)),"")</f>
        <v/>
      </c>
      <c r="E109" s="159" t="str">
        <f>IF(D109="nt",IFERROR(SMALL('2nd Open'!F:F,K109),""),IFERROR(SMALL('2nd Open'!F:F,K109),""))</f>
        <v/>
      </c>
      <c r="G109" s="130" t="str">
        <f t="shared" si="2"/>
        <v/>
      </c>
      <c r="K109" s="90">
        <v>108</v>
      </c>
    </row>
    <row r="110" spans="1:11">
      <c r="A110" s="24" t="str">
        <f>IFERROR(IF(INDEX('2nd Open'!$A:$F,MATCH('2nd Open Results'!$E110,'2nd Open'!$F:$F,0),1)&gt;0,INDEX('2nd Open'!$A:$F,MATCH('2nd Open Results'!$E110,'2nd Open'!$F:$F,0),1),""),"")</f>
        <v/>
      </c>
      <c r="B110" s="120" t="str">
        <f>IFERROR(IF(INDEX('2nd Open'!$A:$F,MATCH('2nd Open Results'!$E110,'2nd Open'!$F:$F,0),2)&gt;0,INDEX('2nd Open'!$A:$F,MATCH('2nd Open Results'!$E110,'2nd Open'!$F:$F,0),2),""),"")</f>
        <v/>
      </c>
      <c r="C110" s="120" t="str">
        <f>IFERROR(IF(INDEX('2nd Open'!$A:$F,MATCH('2nd Open Results'!E110,'2nd Open'!$F:$F,0),3)&gt;0,INDEX('2nd Open'!$A:$F,MATCH('2nd Open Results'!E110,'2nd Open'!$F:$F,0),3),""),"")</f>
        <v/>
      </c>
      <c r="D110" s="121" t="str">
        <f>IFERROR(IF(SMALL('2nd Open'!F:F,K110)&gt;1000,"nt",SMALL('2nd Open'!F:F,K110)),"")</f>
        <v/>
      </c>
      <c r="E110" s="159" t="str">
        <f>IF(D110="nt",IFERROR(SMALL('2nd Open'!F:F,K110),""),IFERROR(SMALL('2nd Open'!F:F,K110),""))</f>
        <v/>
      </c>
      <c r="G110" s="130" t="str">
        <f t="shared" si="2"/>
        <v/>
      </c>
      <c r="K110" s="90">
        <v>109</v>
      </c>
    </row>
    <row r="111" spans="1:11">
      <c r="A111" s="24" t="str">
        <f>IFERROR(IF(INDEX('2nd Open'!$A:$F,MATCH('2nd Open Results'!$E111,'2nd Open'!$F:$F,0),1)&gt;0,INDEX('2nd Open'!$A:$F,MATCH('2nd Open Results'!$E111,'2nd Open'!$F:$F,0),1),""),"")</f>
        <v/>
      </c>
      <c r="B111" s="120" t="str">
        <f>IFERROR(IF(INDEX('2nd Open'!$A:$F,MATCH('2nd Open Results'!$E111,'2nd Open'!$F:$F,0),2)&gt;0,INDEX('2nd Open'!$A:$F,MATCH('2nd Open Results'!$E111,'2nd Open'!$F:$F,0),2),""),"")</f>
        <v/>
      </c>
      <c r="C111" s="120" t="str">
        <f>IFERROR(IF(INDEX('2nd Open'!$A:$F,MATCH('2nd Open Results'!E111,'2nd Open'!$F:$F,0),3)&gt;0,INDEX('2nd Open'!$A:$F,MATCH('2nd Open Results'!E111,'2nd Open'!$F:$F,0),3),""),"")</f>
        <v/>
      </c>
      <c r="D111" s="121" t="str">
        <f>IFERROR(IF(SMALL('2nd Open'!F:F,K111)&gt;1000,"nt",SMALL('2nd Open'!F:F,K111)),"")</f>
        <v/>
      </c>
      <c r="E111" s="159" t="str">
        <f>IF(D111="nt",IFERROR(SMALL('2nd Open'!F:F,K111),""),IFERROR(SMALL('2nd Open'!F:F,K111),""))</f>
        <v/>
      </c>
      <c r="G111" s="130" t="str">
        <f t="shared" si="2"/>
        <v/>
      </c>
      <c r="K111" s="90">
        <v>110</v>
      </c>
    </row>
    <row r="112" spans="1:11">
      <c r="A112" s="24" t="str">
        <f>IFERROR(IF(INDEX('2nd Open'!$A:$F,MATCH('2nd Open Results'!$E112,'2nd Open'!$F:$F,0),1)&gt;0,INDEX('2nd Open'!$A:$F,MATCH('2nd Open Results'!$E112,'2nd Open'!$F:$F,0),1),""),"")</f>
        <v/>
      </c>
      <c r="B112" s="120" t="str">
        <f>IFERROR(IF(INDEX('2nd Open'!$A:$F,MATCH('2nd Open Results'!$E112,'2nd Open'!$F:$F,0),2)&gt;0,INDEX('2nd Open'!$A:$F,MATCH('2nd Open Results'!$E112,'2nd Open'!$F:$F,0),2),""),"")</f>
        <v/>
      </c>
      <c r="C112" s="120" t="str">
        <f>IFERROR(IF(INDEX('2nd Open'!$A:$F,MATCH('2nd Open Results'!E112,'2nd Open'!$F:$F,0),3)&gt;0,INDEX('2nd Open'!$A:$F,MATCH('2nd Open Results'!E112,'2nd Open'!$F:$F,0),3),""),"")</f>
        <v/>
      </c>
      <c r="D112" s="121" t="str">
        <f>IFERROR(IF(SMALL('2nd Open'!F:F,K112)&gt;1000,"nt",SMALL('2nd Open'!F:F,K112)),"")</f>
        <v/>
      </c>
      <c r="E112" s="159" t="str">
        <f>IF(D112="nt",IFERROR(SMALL('2nd Open'!F:F,K112),""),IFERROR(SMALL('2nd Open'!F:F,K112),""))</f>
        <v/>
      </c>
      <c r="G112" s="130" t="str">
        <f t="shared" si="2"/>
        <v/>
      </c>
      <c r="K112" s="90">
        <v>111</v>
      </c>
    </row>
    <row r="113" spans="1:11">
      <c r="A113" s="24" t="str">
        <f>IFERROR(IF(INDEX('2nd Open'!$A:$F,MATCH('2nd Open Results'!$E113,'2nd Open'!$F:$F,0),1)&gt;0,INDEX('2nd Open'!$A:$F,MATCH('2nd Open Results'!$E113,'2nd Open'!$F:$F,0),1),""),"")</f>
        <v/>
      </c>
      <c r="B113" s="120" t="str">
        <f>IFERROR(IF(INDEX('2nd Open'!$A:$F,MATCH('2nd Open Results'!$E113,'2nd Open'!$F:$F,0),2)&gt;0,INDEX('2nd Open'!$A:$F,MATCH('2nd Open Results'!$E113,'2nd Open'!$F:$F,0),2),""),"")</f>
        <v/>
      </c>
      <c r="C113" s="120" t="str">
        <f>IFERROR(IF(INDEX('2nd Open'!$A:$F,MATCH('2nd Open Results'!E113,'2nd Open'!$F:$F,0),3)&gt;0,INDEX('2nd Open'!$A:$F,MATCH('2nd Open Results'!E113,'2nd Open'!$F:$F,0),3),""),"")</f>
        <v/>
      </c>
      <c r="D113" s="121" t="str">
        <f>IFERROR(IF(SMALL('2nd Open'!F:F,K113)&gt;1000,"nt",SMALL('2nd Open'!F:F,K113)),"")</f>
        <v/>
      </c>
      <c r="E113" s="159" t="str">
        <f>IF(D113="nt",IFERROR(SMALL('2nd Open'!F:F,K113),""),IFERROR(SMALL('2nd Open'!F:F,K113),""))</f>
        <v/>
      </c>
      <c r="G113" s="130" t="str">
        <f t="shared" si="2"/>
        <v/>
      </c>
      <c r="K113" s="90">
        <v>112</v>
      </c>
    </row>
    <row r="114" spans="1:11">
      <c r="A114" s="24" t="str">
        <f>IFERROR(IF(INDEX('2nd Open'!$A:$F,MATCH('2nd Open Results'!$E114,'2nd Open'!$F:$F,0),1)&gt;0,INDEX('2nd Open'!$A:$F,MATCH('2nd Open Results'!$E114,'2nd Open'!$F:$F,0),1),""),"")</f>
        <v/>
      </c>
      <c r="B114" s="120" t="str">
        <f>IFERROR(IF(INDEX('2nd Open'!$A:$F,MATCH('2nd Open Results'!$E114,'2nd Open'!$F:$F,0),2)&gt;0,INDEX('2nd Open'!$A:$F,MATCH('2nd Open Results'!$E114,'2nd Open'!$F:$F,0),2),""),"")</f>
        <v/>
      </c>
      <c r="C114" s="120" t="str">
        <f>IFERROR(IF(INDEX('2nd Open'!$A:$F,MATCH('2nd Open Results'!E114,'2nd Open'!$F:$F,0),3)&gt;0,INDEX('2nd Open'!$A:$F,MATCH('2nd Open Results'!E114,'2nd Open'!$F:$F,0),3),""),"")</f>
        <v/>
      </c>
      <c r="D114" s="121" t="str">
        <f>IFERROR(IF(SMALL('2nd Open'!F:F,K114)&gt;1000,"nt",SMALL('2nd Open'!F:F,K114)),"")</f>
        <v/>
      </c>
      <c r="E114" s="159" t="str">
        <f>IF(D114="nt",IFERROR(SMALL('2nd Open'!F:F,K114),""),IFERROR(SMALL('2nd Open'!F:F,K114),""))</f>
        <v/>
      </c>
      <c r="G114" s="130" t="str">
        <f t="shared" si="2"/>
        <v/>
      </c>
      <c r="K114" s="90">
        <v>113</v>
      </c>
    </row>
    <row r="115" spans="1:11">
      <c r="A115" s="24" t="str">
        <f>IFERROR(IF(INDEX('2nd Open'!$A:$F,MATCH('2nd Open Results'!$E115,'2nd Open'!$F:$F,0),1)&gt;0,INDEX('2nd Open'!$A:$F,MATCH('2nd Open Results'!$E115,'2nd Open'!$F:$F,0),1),""),"")</f>
        <v/>
      </c>
      <c r="B115" s="120" t="str">
        <f>IFERROR(IF(INDEX('2nd Open'!$A:$F,MATCH('2nd Open Results'!$E115,'2nd Open'!$F:$F,0),2)&gt;0,INDEX('2nd Open'!$A:$F,MATCH('2nd Open Results'!$E115,'2nd Open'!$F:$F,0),2),""),"")</f>
        <v/>
      </c>
      <c r="C115" s="120" t="str">
        <f>IFERROR(IF(INDEX('2nd Open'!$A:$F,MATCH('2nd Open Results'!E115,'2nd Open'!$F:$F,0),3)&gt;0,INDEX('2nd Open'!$A:$F,MATCH('2nd Open Results'!E115,'2nd Open'!$F:$F,0),3),""),"")</f>
        <v/>
      </c>
      <c r="D115" s="121" t="str">
        <f>IFERROR(IF(SMALL('2nd Open'!F:F,K115)&gt;1000,"nt",SMALL('2nd Open'!F:F,K115)),"")</f>
        <v/>
      </c>
      <c r="E115" s="159" t="str">
        <f>IF(D115="nt",IFERROR(SMALL('2nd Open'!F:F,K115),""),IFERROR(SMALL('2nd Open'!F:F,K115),""))</f>
        <v/>
      </c>
      <c r="G115" s="130" t="str">
        <f t="shared" si="2"/>
        <v/>
      </c>
      <c r="K115" s="90">
        <v>114</v>
      </c>
    </row>
    <row r="116" spans="1:11">
      <c r="A116" s="24" t="str">
        <f>IFERROR(IF(INDEX('2nd Open'!$A:$F,MATCH('2nd Open Results'!$E116,'2nd Open'!$F:$F,0),1)&gt;0,INDEX('2nd Open'!$A:$F,MATCH('2nd Open Results'!$E116,'2nd Open'!$F:$F,0),1),""),"")</f>
        <v/>
      </c>
      <c r="B116" s="120" t="str">
        <f>IFERROR(IF(INDEX('2nd Open'!$A:$F,MATCH('2nd Open Results'!$E116,'2nd Open'!$F:$F,0),2)&gt;0,INDEX('2nd Open'!$A:$F,MATCH('2nd Open Results'!$E116,'2nd Open'!$F:$F,0),2),""),"")</f>
        <v/>
      </c>
      <c r="C116" s="120" t="str">
        <f>IFERROR(IF(INDEX('2nd Open'!$A:$F,MATCH('2nd Open Results'!E116,'2nd Open'!$F:$F,0),3)&gt;0,INDEX('2nd Open'!$A:$F,MATCH('2nd Open Results'!E116,'2nd Open'!$F:$F,0),3),""),"")</f>
        <v/>
      </c>
      <c r="D116" s="121" t="str">
        <f>IFERROR(IF(SMALL('2nd Open'!F:F,K116)&gt;1000,"nt",SMALL('2nd Open'!F:F,K116)),"")</f>
        <v/>
      </c>
      <c r="E116" s="159" t="str">
        <f>IF(D116="nt",IFERROR(SMALL('2nd Open'!F:F,K116),""),IFERROR(SMALL('2nd Open'!F:F,K116),""))</f>
        <v/>
      </c>
      <c r="G116" s="130" t="str">
        <f t="shared" si="2"/>
        <v/>
      </c>
      <c r="K116" s="90">
        <v>115</v>
      </c>
    </row>
    <row r="117" spans="1:11">
      <c r="A117" s="24" t="str">
        <f>IFERROR(IF(INDEX('2nd Open'!$A:$F,MATCH('2nd Open Results'!$E117,'2nd Open'!$F:$F,0),1)&gt;0,INDEX('2nd Open'!$A:$F,MATCH('2nd Open Results'!$E117,'2nd Open'!$F:$F,0),1),""),"")</f>
        <v/>
      </c>
      <c r="B117" s="120" t="str">
        <f>IFERROR(IF(INDEX('2nd Open'!$A:$F,MATCH('2nd Open Results'!$E117,'2nd Open'!$F:$F,0),2)&gt;0,INDEX('2nd Open'!$A:$F,MATCH('2nd Open Results'!$E117,'2nd Open'!$F:$F,0),2),""),"")</f>
        <v/>
      </c>
      <c r="C117" s="120" t="str">
        <f>IFERROR(IF(INDEX('2nd Open'!$A:$F,MATCH('2nd Open Results'!E117,'2nd Open'!$F:$F,0),3)&gt;0,INDEX('2nd Open'!$A:$F,MATCH('2nd Open Results'!E117,'2nd Open'!$F:$F,0),3),""),"")</f>
        <v/>
      </c>
      <c r="D117" s="121" t="str">
        <f>IFERROR(IF(SMALL('2nd Open'!F:F,K117)&gt;1000,"nt",SMALL('2nd Open'!F:F,K117)),"")</f>
        <v/>
      </c>
      <c r="E117" s="159" t="str">
        <f>IF(D117="nt",IFERROR(SMALL('2nd Open'!F:F,K117),""),IFERROR(SMALL('2nd Open'!F:F,K117),""))</f>
        <v/>
      </c>
      <c r="G117" s="130" t="str">
        <f t="shared" si="2"/>
        <v/>
      </c>
      <c r="K117" s="90">
        <v>116</v>
      </c>
    </row>
    <row r="118" spans="1:11">
      <c r="A118" s="24" t="str">
        <f>IFERROR(IF(INDEX('2nd Open'!$A:$F,MATCH('2nd Open Results'!$E118,'2nd Open'!$F:$F,0),1)&gt;0,INDEX('2nd Open'!$A:$F,MATCH('2nd Open Results'!$E118,'2nd Open'!$F:$F,0),1),""),"")</f>
        <v/>
      </c>
      <c r="B118" s="120" t="str">
        <f>IFERROR(IF(INDEX('2nd Open'!$A:$F,MATCH('2nd Open Results'!$E118,'2nd Open'!$F:$F,0),2)&gt;0,INDEX('2nd Open'!$A:$F,MATCH('2nd Open Results'!$E118,'2nd Open'!$F:$F,0),2),""),"")</f>
        <v/>
      </c>
      <c r="C118" s="120" t="str">
        <f>IFERROR(IF(INDEX('2nd Open'!$A:$F,MATCH('2nd Open Results'!E118,'2nd Open'!$F:$F,0),3)&gt;0,INDEX('2nd Open'!$A:$F,MATCH('2nd Open Results'!E118,'2nd Open'!$F:$F,0),3),""),"")</f>
        <v/>
      </c>
      <c r="D118" s="121" t="str">
        <f>IFERROR(IF(SMALL('2nd Open'!F:F,K118)&gt;1000,"nt",SMALL('2nd Open'!F:F,K118)),"")</f>
        <v/>
      </c>
      <c r="E118" s="159" t="str">
        <f>IF(D118="nt",IFERROR(SMALL('2nd Open'!F:F,K118),""),IFERROR(SMALL('2nd Open'!F:F,K118),""))</f>
        <v/>
      </c>
      <c r="G118" s="130" t="str">
        <f t="shared" si="2"/>
        <v/>
      </c>
      <c r="K118" s="90">
        <v>117</v>
      </c>
    </row>
    <row r="119" spans="1:11">
      <c r="A119" s="24" t="str">
        <f>IFERROR(IF(INDEX('2nd Open'!$A:$F,MATCH('2nd Open Results'!$E119,'2nd Open'!$F:$F,0),1)&gt;0,INDEX('2nd Open'!$A:$F,MATCH('2nd Open Results'!$E119,'2nd Open'!$F:$F,0),1),""),"")</f>
        <v/>
      </c>
      <c r="B119" s="120" t="str">
        <f>IFERROR(IF(INDEX('2nd Open'!$A:$F,MATCH('2nd Open Results'!$E119,'2nd Open'!$F:$F,0),2)&gt;0,INDEX('2nd Open'!$A:$F,MATCH('2nd Open Results'!$E119,'2nd Open'!$F:$F,0),2),""),"")</f>
        <v/>
      </c>
      <c r="C119" s="120" t="str">
        <f>IFERROR(IF(INDEX('2nd Open'!$A:$F,MATCH('2nd Open Results'!E119,'2nd Open'!$F:$F,0),3)&gt;0,INDEX('2nd Open'!$A:$F,MATCH('2nd Open Results'!E119,'2nd Open'!$F:$F,0),3),""),"")</f>
        <v/>
      </c>
      <c r="D119" s="121" t="str">
        <f>IFERROR(IF(SMALL('2nd Open'!F:F,K119)&gt;1000,"nt",SMALL('2nd Open'!F:F,K119)),"")</f>
        <v/>
      </c>
      <c r="E119" s="159" t="str">
        <f>IF(D119="nt",IFERROR(SMALL('2nd Open'!F:F,K119),""),IFERROR(SMALL('2nd Open'!F:F,K119),""))</f>
        <v/>
      </c>
      <c r="G119" s="130" t="str">
        <f t="shared" si="2"/>
        <v/>
      </c>
      <c r="K119" s="90">
        <v>118</v>
      </c>
    </row>
    <row r="120" spans="1:11">
      <c r="A120" s="24" t="str">
        <f>IFERROR(IF(INDEX('2nd Open'!$A:$F,MATCH('2nd Open Results'!$E120,'2nd Open'!$F:$F,0),1)&gt;0,INDEX('2nd Open'!$A:$F,MATCH('2nd Open Results'!$E120,'2nd Open'!$F:$F,0),1),""),"")</f>
        <v/>
      </c>
      <c r="B120" s="120" t="str">
        <f>IFERROR(IF(INDEX('2nd Open'!$A:$F,MATCH('2nd Open Results'!$E120,'2nd Open'!$F:$F,0),2)&gt;0,INDEX('2nd Open'!$A:$F,MATCH('2nd Open Results'!$E120,'2nd Open'!$F:$F,0),2),""),"")</f>
        <v/>
      </c>
      <c r="C120" s="120" t="str">
        <f>IFERROR(IF(INDEX('2nd Open'!$A:$F,MATCH('2nd Open Results'!E120,'2nd Open'!$F:$F,0),3)&gt;0,INDEX('2nd Open'!$A:$F,MATCH('2nd Open Results'!E120,'2nd Open'!$F:$F,0),3),""),"")</f>
        <v/>
      </c>
      <c r="D120" s="121" t="str">
        <f>IFERROR(IF(SMALL('2nd Open'!F:F,K120)&gt;1000,"nt",SMALL('2nd Open'!F:F,K120)),"")</f>
        <v/>
      </c>
      <c r="E120" s="159" t="str">
        <f>IF(D120="nt",IFERROR(SMALL('2nd Open'!F:F,K120),""),IFERROR(SMALL('2nd Open'!F:F,K120),""))</f>
        <v/>
      </c>
      <c r="G120" s="130" t="str">
        <f t="shared" si="2"/>
        <v/>
      </c>
      <c r="K120" s="90">
        <v>119</v>
      </c>
    </row>
    <row r="121" spans="1:11">
      <c r="A121" s="24" t="str">
        <f>IFERROR(IF(INDEX('2nd Open'!$A:$F,MATCH('2nd Open Results'!$E121,'2nd Open'!$F:$F,0),1)&gt;0,INDEX('2nd Open'!$A:$F,MATCH('2nd Open Results'!$E121,'2nd Open'!$F:$F,0),1),""),"")</f>
        <v/>
      </c>
      <c r="B121" s="120" t="str">
        <f>IFERROR(IF(INDEX('2nd Open'!$A:$F,MATCH('2nd Open Results'!$E121,'2nd Open'!$F:$F,0),2)&gt;0,INDEX('2nd Open'!$A:$F,MATCH('2nd Open Results'!$E121,'2nd Open'!$F:$F,0),2),""),"")</f>
        <v/>
      </c>
      <c r="C121" s="120" t="str">
        <f>IFERROR(IF(INDEX('2nd Open'!$A:$F,MATCH('2nd Open Results'!E121,'2nd Open'!$F:$F,0),3)&gt;0,INDEX('2nd Open'!$A:$F,MATCH('2nd Open Results'!E121,'2nd Open'!$F:$F,0),3),""),"")</f>
        <v/>
      </c>
      <c r="D121" s="121" t="str">
        <f>IFERROR(IF(SMALL('2nd Open'!F:F,K121)&gt;1000,"nt",SMALL('2nd Open'!F:F,K121)),"")</f>
        <v/>
      </c>
      <c r="E121" s="159" t="str">
        <f>IF(D121="nt",IFERROR(SMALL('2nd Open'!F:F,K121),""),IFERROR(SMALL('2nd Open'!F:F,K121),""))</f>
        <v/>
      </c>
      <c r="G121" s="130" t="str">
        <f t="shared" si="2"/>
        <v/>
      </c>
      <c r="K121" s="90">
        <v>120</v>
      </c>
    </row>
    <row r="122" spans="1:11">
      <c r="A122" s="24" t="str">
        <f>IFERROR(IF(INDEX('2nd Open'!$A:$F,MATCH('2nd Open Results'!$E122,'2nd Open'!$F:$F,0),1)&gt;0,INDEX('2nd Open'!$A:$F,MATCH('2nd Open Results'!$E122,'2nd Open'!$F:$F,0),1),""),"")</f>
        <v/>
      </c>
      <c r="B122" s="120" t="str">
        <f>IFERROR(IF(INDEX('2nd Open'!$A:$F,MATCH('2nd Open Results'!$E122,'2nd Open'!$F:$F,0),2)&gt;0,INDEX('2nd Open'!$A:$F,MATCH('2nd Open Results'!$E122,'2nd Open'!$F:$F,0),2),""),"")</f>
        <v/>
      </c>
      <c r="C122" s="120" t="str">
        <f>IFERROR(IF(INDEX('2nd Open'!$A:$F,MATCH('2nd Open Results'!E122,'2nd Open'!$F:$F,0),3)&gt;0,INDEX('2nd Open'!$A:$F,MATCH('2nd Open Results'!E122,'2nd Open'!$F:$F,0),3),""),"")</f>
        <v/>
      </c>
      <c r="D122" s="121" t="str">
        <f>IFERROR(IF(SMALL('2nd Open'!F:F,K122)&gt;1000,"nt",SMALL('2nd Open'!F:F,K122)),"")</f>
        <v/>
      </c>
      <c r="E122" s="159" t="str">
        <f>IF(D122="nt",IFERROR(SMALL('2nd Open'!F:F,K122),""),IFERROR(SMALL('2nd Open'!F:F,K122),""))</f>
        <v/>
      </c>
      <c r="G122" s="130" t="str">
        <f t="shared" si="2"/>
        <v/>
      </c>
      <c r="K122" s="90">
        <v>121</v>
      </c>
    </row>
    <row r="123" spans="1:11">
      <c r="A123" s="24" t="str">
        <f>IFERROR(IF(INDEX('2nd Open'!$A:$F,MATCH('2nd Open Results'!$E123,'2nd Open'!$F:$F,0),1)&gt;0,INDEX('2nd Open'!$A:$F,MATCH('2nd Open Results'!$E123,'2nd Open'!$F:$F,0),1),""),"")</f>
        <v/>
      </c>
      <c r="B123" s="120" t="str">
        <f>IFERROR(IF(INDEX('2nd Open'!$A:$F,MATCH('2nd Open Results'!$E123,'2nd Open'!$F:$F,0),2)&gt;0,INDEX('2nd Open'!$A:$F,MATCH('2nd Open Results'!$E123,'2nd Open'!$F:$F,0),2),""),"")</f>
        <v/>
      </c>
      <c r="C123" s="120" t="str">
        <f>IFERROR(IF(INDEX('2nd Open'!$A:$F,MATCH('2nd Open Results'!E123,'2nd Open'!$F:$F,0),3)&gt;0,INDEX('2nd Open'!$A:$F,MATCH('2nd Open Results'!E123,'2nd Open'!$F:$F,0),3),""),"")</f>
        <v/>
      </c>
      <c r="D123" s="121" t="str">
        <f>IFERROR(IF(SMALL('2nd Open'!F:F,K123)&gt;1000,"nt",SMALL('2nd Open'!F:F,K123)),"")</f>
        <v/>
      </c>
      <c r="E123" s="159" t="str">
        <f>IF(D123="nt",IFERROR(SMALL('2nd Open'!F:F,K123),""),IFERROR(SMALL('2nd Open'!F:F,K123),""))</f>
        <v/>
      </c>
      <c r="G123" s="130" t="str">
        <f t="shared" si="2"/>
        <v/>
      </c>
      <c r="K123" s="90">
        <v>122</v>
      </c>
    </row>
    <row r="124" spans="1:11">
      <c r="A124" s="24" t="str">
        <f>IFERROR(IF(INDEX('2nd Open'!$A:$F,MATCH('2nd Open Results'!$E124,'2nd Open'!$F:$F,0),1)&gt;0,INDEX('2nd Open'!$A:$F,MATCH('2nd Open Results'!$E124,'2nd Open'!$F:$F,0),1),""),"")</f>
        <v/>
      </c>
      <c r="B124" s="120" t="str">
        <f>IFERROR(IF(INDEX('2nd Open'!$A:$F,MATCH('2nd Open Results'!$E124,'2nd Open'!$F:$F,0),2)&gt;0,INDEX('2nd Open'!$A:$F,MATCH('2nd Open Results'!$E124,'2nd Open'!$F:$F,0),2),""),"")</f>
        <v/>
      </c>
      <c r="C124" s="120" t="str">
        <f>IFERROR(IF(INDEX('2nd Open'!$A:$F,MATCH('2nd Open Results'!E124,'2nd Open'!$F:$F,0),3)&gt;0,INDEX('2nd Open'!$A:$F,MATCH('2nd Open Results'!E124,'2nd Open'!$F:$F,0),3),""),"")</f>
        <v/>
      </c>
      <c r="D124" s="121" t="str">
        <f>IFERROR(IF(SMALL('2nd Open'!F:F,K124)&gt;1000,"nt",SMALL('2nd Open'!F:F,K124)),"")</f>
        <v/>
      </c>
      <c r="E124" s="159" t="str">
        <f>IF(D124="nt",IFERROR(SMALL('2nd Open'!F:F,K124),""),IFERROR(SMALL('2nd Open'!F:F,K124),""))</f>
        <v/>
      </c>
      <c r="G124" s="130" t="str">
        <f t="shared" si="2"/>
        <v/>
      </c>
      <c r="K124" s="90">
        <v>123</v>
      </c>
    </row>
    <row r="125" spans="1:11">
      <c r="A125" s="24" t="str">
        <f>IFERROR(IF(INDEX('2nd Open'!$A:$F,MATCH('2nd Open Results'!$E125,'2nd Open'!$F:$F,0),1)&gt;0,INDEX('2nd Open'!$A:$F,MATCH('2nd Open Results'!$E125,'2nd Open'!$F:$F,0),1),""),"")</f>
        <v/>
      </c>
      <c r="B125" s="120" t="str">
        <f>IFERROR(IF(INDEX('2nd Open'!$A:$F,MATCH('2nd Open Results'!$E125,'2nd Open'!$F:$F,0),2)&gt;0,INDEX('2nd Open'!$A:$F,MATCH('2nd Open Results'!$E125,'2nd Open'!$F:$F,0),2),""),"")</f>
        <v/>
      </c>
      <c r="C125" s="120" t="str">
        <f>IFERROR(IF(INDEX('2nd Open'!$A:$F,MATCH('2nd Open Results'!E125,'2nd Open'!$F:$F,0),3)&gt;0,INDEX('2nd Open'!$A:$F,MATCH('2nd Open Results'!E125,'2nd Open'!$F:$F,0),3),""),"")</f>
        <v/>
      </c>
      <c r="D125" s="121" t="str">
        <f>IFERROR(IF(SMALL('2nd Open'!F:F,K125)&gt;1000,"nt",SMALL('2nd Open'!F:F,K125)),"")</f>
        <v/>
      </c>
      <c r="E125" s="159" t="str">
        <f>IF(D125="nt",IFERROR(SMALL('2nd Open'!F:F,K125),""),IFERROR(SMALL('2nd Open'!F:F,K125),""))</f>
        <v/>
      </c>
      <c r="G125" s="130" t="str">
        <f t="shared" si="2"/>
        <v/>
      </c>
      <c r="K125" s="90">
        <v>124</v>
      </c>
    </row>
    <row r="126" spans="1:11">
      <c r="A126" s="24" t="str">
        <f>IFERROR(IF(INDEX('2nd Open'!$A:$F,MATCH('2nd Open Results'!$E126,'2nd Open'!$F:$F,0),1)&gt;0,INDEX('2nd Open'!$A:$F,MATCH('2nd Open Results'!$E126,'2nd Open'!$F:$F,0),1),""),"")</f>
        <v/>
      </c>
      <c r="B126" s="120" t="str">
        <f>IFERROR(IF(INDEX('2nd Open'!$A:$F,MATCH('2nd Open Results'!$E126,'2nd Open'!$F:$F,0),2)&gt;0,INDEX('2nd Open'!$A:$F,MATCH('2nd Open Results'!$E126,'2nd Open'!$F:$F,0),2),""),"")</f>
        <v/>
      </c>
      <c r="C126" s="120" t="str">
        <f>IFERROR(IF(INDEX('2nd Open'!$A:$F,MATCH('2nd Open Results'!E126,'2nd Open'!$F:$F,0),3)&gt;0,INDEX('2nd Open'!$A:$F,MATCH('2nd Open Results'!E126,'2nd Open'!$F:$F,0),3),""),"")</f>
        <v/>
      </c>
      <c r="D126" s="121" t="str">
        <f>IFERROR(IF(SMALL('2nd Open'!F:F,K126)&gt;1000,"nt",SMALL('2nd Open'!F:F,K126)),"")</f>
        <v/>
      </c>
      <c r="E126" s="159" t="str">
        <f>IF(D126="nt",IFERROR(SMALL('2nd Open'!F:F,K126),""),IFERROR(SMALL('2nd Open'!F:F,K126),""))</f>
        <v/>
      </c>
      <c r="G126" s="130" t="str">
        <f t="shared" si="2"/>
        <v/>
      </c>
      <c r="K126" s="90">
        <v>125</v>
      </c>
    </row>
    <row r="127" spans="1:11">
      <c r="A127" s="24" t="str">
        <f>IFERROR(IF(INDEX('2nd Open'!$A:$F,MATCH('2nd Open Results'!$E127,'2nd Open'!$F:$F,0),1)&gt;0,INDEX('2nd Open'!$A:$F,MATCH('2nd Open Results'!$E127,'2nd Open'!$F:$F,0),1),""),"")</f>
        <v/>
      </c>
      <c r="B127" s="120" t="str">
        <f>IFERROR(IF(INDEX('2nd Open'!$A:$F,MATCH('2nd Open Results'!$E127,'2nd Open'!$F:$F,0),2)&gt;0,INDEX('2nd Open'!$A:$F,MATCH('2nd Open Results'!$E127,'2nd Open'!$F:$F,0),2),""),"")</f>
        <v/>
      </c>
      <c r="C127" s="120" t="str">
        <f>IFERROR(IF(INDEX('2nd Open'!$A:$F,MATCH('2nd Open Results'!E127,'2nd Open'!$F:$F,0),3)&gt;0,INDEX('2nd Open'!$A:$F,MATCH('2nd Open Results'!E127,'2nd Open'!$F:$F,0),3),""),"")</f>
        <v/>
      </c>
      <c r="D127" s="121" t="str">
        <f>IFERROR(IF(SMALL('2nd Open'!F:F,K127)&gt;1000,"nt",SMALL('2nd Open'!F:F,K127)),"")</f>
        <v/>
      </c>
      <c r="E127" s="159" t="str">
        <f>IF(D127="nt",IFERROR(SMALL('2nd Open'!F:F,K127),""),IFERROR(SMALL('2nd Open'!F:F,K127),""))</f>
        <v/>
      </c>
      <c r="G127" s="130" t="str">
        <f t="shared" si="2"/>
        <v/>
      </c>
      <c r="K127" s="90">
        <v>126</v>
      </c>
    </row>
    <row r="128" spans="1:11">
      <c r="A128" s="24" t="str">
        <f>IFERROR(IF(INDEX('2nd Open'!$A:$F,MATCH('2nd Open Results'!$E128,'2nd Open'!$F:$F,0),1)&gt;0,INDEX('2nd Open'!$A:$F,MATCH('2nd Open Results'!$E128,'2nd Open'!$F:$F,0),1),""),"")</f>
        <v/>
      </c>
      <c r="B128" s="120" t="str">
        <f>IFERROR(IF(INDEX('2nd Open'!$A:$F,MATCH('2nd Open Results'!$E128,'2nd Open'!$F:$F,0),2)&gt;0,INDEX('2nd Open'!$A:$F,MATCH('2nd Open Results'!$E128,'2nd Open'!$F:$F,0),2),""),"")</f>
        <v/>
      </c>
      <c r="C128" s="120" t="str">
        <f>IFERROR(IF(INDEX('2nd Open'!$A:$F,MATCH('2nd Open Results'!E128,'2nd Open'!$F:$F,0),3)&gt;0,INDEX('2nd Open'!$A:$F,MATCH('2nd Open Results'!E128,'2nd Open'!$F:$F,0),3),""),"")</f>
        <v/>
      </c>
      <c r="D128" s="121" t="str">
        <f>IFERROR(IF(SMALL('2nd Open'!F:F,K128)&gt;1000,"nt",SMALL('2nd Open'!F:F,K128)),"")</f>
        <v/>
      </c>
      <c r="E128" s="159" t="str">
        <f>IF(D128="nt",IFERROR(SMALL('2nd Open'!F:F,K128),""),IFERROR(SMALL('2nd Open'!F:F,K128),""))</f>
        <v/>
      </c>
      <c r="G128" s="130" t="str">
        <f t="shared" si="2"/>
        <v/>
      </c>
      <c r="K128" s="90">
        <v>127</v>
      </c>
    </row>
    <row r="129" spans="1:11">
      <c r="A129" s="24" t="str">
        <f>IFERROR(IF(INDEX('2nd Open'!$A:$F,MATCH('2nd Open Results'!$E129,'2nd Open'!$F:$F,0),1)&gt;0,INDEX('2nd Open'!$A:$F,MATCH('2nd Open Results'!$E129,'2nd Open'!$F:$F,0),1),""),"")</f>
        <v/>
      </c>
      <c r="B129" s="120" t="str">
        <f>IFERROR(IF(INDEX('2nd Open'!$A:$F,MATCH('2nd Open Results'!$E129,'2nd Open'!$F:$F,0),2)&gt;0,INDEX('2nd Open'!$A:$F,MATCH('2nd Open Results'!$E129,'2nd Open'!$F:$F,0),2),""),"")</f>
        <v/>
      </c>
      <c r="C129" s="120" t="str">
        <f>IFERROR(IF(INDEX('2nd Open'!$A:$F,MATCH('2nd Open Results'!E129,'2nd Open'!$F:$F,0),3)&gt;0,INDEX('2nd Open'!$A:$F,MATCH('2nd Open Results'!E129,'2nd Open'!$F:$F,0),3),""),"")</f>
        <v/>
      </c>
      <c r="D129" s="121" t="str">
        <f>IFERROR(IF(SMALL('2nd Open'!F:F,K129)&gt;1000,"nt",SMALL('2nd Open'!F:F,K129)),"")</f>
        <v/>
      </c>
      <c r="E129" s="159" t="str">
        <f>IF(D129="nt",IFERROR(SMALL('2nd Open'!F:F,K129),""),IFERROR(SMALL('2nd Open'!F:F,K129),""))</f>
        <v/>
      </c>
      <c r="G129" s="130" t="str">
        <f t="shared" si="2"/>
        <v/>
      </c>
      <c r="K129" s="90">
        <v>128</v>
      </c>
    </row>
    <row r="130" spans="1:11">
      <c r="A130" s="24" t="str">
        <f>IFERROR(IF(INDEX('2nd Open'!$A:$F,MATCH('2nd Open Results'!$E130,'2nd Open'!$F:$F,0),1)&gt;0,INDEX('2nd Open'!$A:$F,MATCH('2nd Open Results'!$E130,'2nd Open'!$F:$F,0),1),""),"")</f>
        <v/>
      </c>
      <c r="B130" s="120" t="str">
        <f>IFERROR(IF(INDEX('2nd Open'!$A:$F,MATCH('2nd Open Results'!$E130,'2nd Open'!$F:$F,0),2)&gt;0,INDEX('2nd Open'!$A:$F,MATCH('2nd Open Results'!$E130,'2nd Open'!$F:$F,0),2),""),"")</f>
        <v/>
      </c>
      <c r="C130" s="120" t="str">
        <f>IFERROR(IF(INDEX('2nd Open'!$A:$F,MATCH('2nd Open Results'!E130,'2nd Open'!$F:$F,0),3)&gt;0,INDEX('2nd Open'!$A:$F,MATCH('2nd Open Results'!E130,'2nd Open'!$F:$F,0),3),""),"")</f>
        <v/>
      </c>
      <c r="D130" s="121" t="str">
        <f>IFERROR(IF(SMALL('2nd Open'!F:F,K130)&gt;1000,"nt",SMALL('2nd Open'!F:F,K130)),"")</f>
        <v/>
      </c>
      <c r="E130" s="159" t="str">
        <f>IF(D130="nt",IFERROR(SMALL('2nd Open'!F:F,K130),""),IFERROR(SMALL('2nd Open'!F:F,K130),""))</f>
        <v/>
      </c>
      <c r="G130" s="130" t="str">
        <f t="shared" si="2"/>
        <v/>
      </c>
      <c r="K130" s="90">
        <v>129</v>
      </c>
    </row>
    <row r="131" spans="1:11">
      <c r="A131" s="24" t="str">
        <f>IFERROR(IF(INDEX('2nd Open'!$A:$F,MATCH('2nd Open Results'!$E131,'2nd Open'!$F:$F,0),1)&gt;0,INDEX('2nd Open'!$A:$F,MATCH('2nd Open Results'!$E131,'2nd Open'!$F:$F,0),1),""),"")</f>
        <v/>
      </c>
      <c r="B131" s="120" t="str">
        <f>IFERROR(IF(INDEX('2nd Open'!$A:$F,MATCH('2nd Open Results'!$E131,'2nd Open'!$F:$F,0),2)&gt;0,INDEX('2nd Open'!$A:$F,MATCH('2nd Open Results'!$E131,'2nd Open'!$F:$F,0),2),""),"")</f>
        <v/>
      </c>
      <c r="C131" s="120" t="str">
        <f>IFERROR(IF(INDEX('2nd Open'!$A:$F,MATCH('2nd Open Results'!E131,'2nd Open'!$F:$F,0),3)&gt;0,INDEX('2nd Open'!$A:$F,MATCH('2nd Open Results'!E131,'2nd Open'!$F:$F,0),3),""),"")</f>
        <v/>
      </c>
      <c r="D131" s="121" t="str">
        <f>IFERROR(IF(SMALL('2nd Open'!F:F,K131)&gt;1000,"nt",SMALL('2nd Open'!F:F,K131)),"")</f>
        <v/>
      </c>
      <c r="E131" s="159" t="str">
        <f>IF(D131="nt",IFERROR(SMALL('2nd Open'!F:F,K131),""),IFERROR(SMALL('2nd Open'!F:F,K131),""))</f>
        <v/>
      </c>
      <c r="G131" s="130" t="str">
        <f t="shared" ref="G131:G194" si="3">IFERROR(VLOOKUP(D131,$H$3:$I$7,2,FALSE),"")</f>
        <v/>
      </c>
      <c r="K131" s="90">
        <v>130</v>
      </c>
    </row>
    <row r="132" spans="1:11">
      <c r="A132" s="24" t="str">
        <f>IFERROR(IF(INDEX('2nd Open'!$A:$F,MATCH('2nd Open Results'!$E132,'2nd Open'!$F:$F,0),1)&gt;0,INDEX('2nd Open'!$A:$F,MATCH('2nd Open Results'!$E132,'2nd Open'!$F:$F,0),1),""),"")</f>
        <v/>
      </c>
      <c r="B132" s="120" t="str">
        <f>IFERROR(IF(INDEX('2nd Open'!$A:$F,MATCH('2nd Open Results'!$E132,'2nd Open'!$F:$F,0),2)&gt;0,INDEX('2nd Open'!$A:$F,MATCH('2nd Open Results'!$E132,'2nd Open'!$F:$F,0),2),""),"")</f>
        <v/>
      </c>
      <c r="C132" s="120" t="str">
        <f>IFERROR(IF(INDEX('2nd Open'!$A:$F,MATCH('2nd Open Results'!E132,'2nd Open'!$F:$F,0),3)&gt;0,INDEX('2nd Open'!$A:$F,MATCH('2nd Open Results'!E132,'2nd Open'!$F:$F,0),3),""),"")</f>
        <v/>
      </c>
      <c r="D132" s="121" t="str">
        <f>IFERROR(IF(SMALL('2nd Open'!F:F,K132)&gt;1000,"nt",SMALL('2nd Open'!F:F,K132)),"")</f>
        <v/>
      </c>
      <c r="E132" s="159" t="str">
        <f>IF(D132="nt",IFERROR(SMALL('2nd Open'!F:F,K132),""),IFERROR(SMALL('2nd Open'!F:F,K132),""))</f>
        <v/>
      </c>
      <c r="G132" s="130" t="str">
        <f t="shared" si="3"/>
        <v/>
      </c>
      <c r="K132" s="90">
        <v>131</v>
      </c>
    </row>
    <row r="133" spans="1:11">
      <c r="A133" s="24" t="str">
        <f>IFERROR(IF(INDEX('2nd Open'!$A:$F,MATCH('2nd Open Results'!$E133,'2nd Open'!$F:$F,0),1)&gt;0,INDEX('2nd Open'!$A:$F,MATCH('2nd Open Results'!$E133,'2nd Open'!$F:$F,0),1),""),"")</f>
        <v/>
      </c>
      <c r="B133" s="120" t="str">
        <f>IFERROR(IF(INDEX('2nd Open'!$A:$F,MATCH('2nd Open Results'!$E133,'2nd Open'!$F:$F,0),2)&gt;0,INDEX('2nd Open'!$A:$F,MATCH('2nd Open Results'!$E133,'2nd Open'!$F:$F,0),2),""),"")</f>
        <v/>
      </c>
      <c r="C133" s="120" t="str">
        <f>IFERROR(IF(INDEX('2nd Open'!$A:$F,MATCH('2nd Open Results'!E133,'2nd Open'!$F:$F,0),3)&gt;0,INDEX('2nd Open'!$A:$F,MATCH('2nd Open Results'!E133,'2nd Open'!$F:$F,0),3),""),"")</f>
        <v/>
      </c>
      <c r="D133" s="121" t="str">
        <f>IFERROR(IF(SMALL('2nd Open'!F:F,K133)&gt;1000,"nt",SMALL('2nd Open'!F:F,K133)),"")</f>
        <v/>
      </c>
      <c r="E133" s="159" t="str">
        <f>IF(D133="nt",IFERROR(SMALL('2nd Open'!F:F,K133),""),IFERROR(SMALL('2nd Open'!F:F,K133),""))</f>
        <v/>
      </c>
      <c r="G133" s="130" t="str">
        <f t="shared" si="3"/>
        <v/>
      </c>
      <c r="K133" s="90">
        <v>132</v>
      </c>
    </row>
    <row r="134" spans="1:11">
      <c r="A134" s="24" t="str">
        <f>IFERROR(IF(INDEX('2nd Open'!$A:$F,MATCH('2nd Open Results'!$E134,'2nd Open'!$F:$F,0),1)&gt;0,INDEX('2nd Open'!$A:$F,MATCH('2nd Open Results'!$E134,'2nd Open'!$F:$F,0),1),""),"")</f>
        <v/>
      </c>
      <c r="B134" s="120" t="str">
        <f>IFERROR(IF(INDEX('2nd Open'!$A:$F,MATCH('2nd Open Results'!$E134,'2nd Open'!$F:$F,0),2)&gt;0,INDEX('2nd Open'!$A:$F,MATCH('2nd Open Results'!$E134,'2nd Open'!$F:$F,0),2),""),"")</f>
        <v/>
      </c>
      <c r="C134" s="120" t="str">
        <f>IFERROR(IF(INDEX('2nd Open'!$A:$F,MATCH('2nd Open Results'!E134,'2nd Open'!$F:$F,0),3)&gt;0,INDEX('2nd Open'!$A:$F,MATCH('2nd Open Results'!E134,'2nd Open'!$F:$F,0),3),""),"")</f>
        <v/>
      </c>
      <c r="D134" s="121" t="str">
        <f>IFERROR(IF(SMALL('2nd Open'!F:F,K134)&gt;1000,"nt",SMALL('2nd Open'!F:F,K134)),"")</f>
        <v/>
      </c>
      <c r="E134" s="159" t="str">
        <f>IF(D134="nt",IFERROR(SMALL('2nd Open'!F:F,K134),""),IFERROR(SMALL('2nd Open'!F:F,K134),""))</f>
        <v/>
      </c>
      <c r="G134" s="130" t="str">
        <f t="shared" si="3"/>
        <v/>
      </c>
      <c r="K134" s="90">
        <v>133</v>
      </c>
    </row>
    <row r="135" spans="1:11">
      <c r="A135" s="24" t="str">
        <f>IFERROR(IF(INDEX('2nd Open'!$A:$F,MATCH('2nd Open Results'!$E135,'2nd Open'!$F:$F,0),1)&gt;0,INDEX('2nd Open'!$A:$F,MATCH('2nd Open Results'!$E135,'2nd Open'!$F:$F,0),1),""),"")</f>
        <v/>
      </c>
      <c r="B135" s="120" t="str">
        <f>IFERROR(IF(INDEX('2nd Open'!$A:$F,MATCH('2nd Open Results'!$E135,'2nd Open'!$F:$F,0),2)&gt;0,INDEX('2nd Open'!$A:$F,MATCH('2nd Open Results'!$E135,'2nd Open'!$F:$F,0),2),""),"")</f>
        <v/>
      </c>
      <c r="C135" s="120" t="str">
        <f>IFERROR(IF(INDEX('2nd Open'!$A:$F,MATCH('2nd Open Results'!E135,'2nd Open'!$F:$F,0),3)&gt;0,INDEX('2nd Open'!$A:$F,MATCH('2nd Open Results'!E135,'2nd Open'!$F:$F,0),3),""),"")</f>
        <v/>
      </c>
      <c r="D135" s="121" t="str">
        <f>IFERROR(IF(SMALL('2nd Open'!F:F,K135)&gt;1000,"nt",SMALL('2nd Open'!F:F,K135)),"")</f>
        <v/>
      </c>
      <c r="E135" s="159" t="str">
        <f>IF(D135="nt",IFERROR(SMALL('2nd Open'!F:F,K135),""),IFERROR(SMALL('2nd Open'!F:F,K135),""))</f>
        <v/>
      </c>
      <c r="G135" s="130" t="str">
        <f t="shared" si="3"/>
        <v/>
      </c>
      <c r="K135" s="90">
        <v>134</v>
      </c>
    </row>
    <row r="136" spans="1:11">
      <c r="A136" s="24" t="str">
        <f>IFERROR(IF(INDEX('2nd Open'!$A:$F,MATCH('2nd Open Results'!$E136,'2nd Open'!$F:$F,0),1)&gt;0,INDEX('2nd Open'!$A:$F,MATCH('2nd Open Results'!$E136,'2nd Open'!$F:$F,0),1),""),"")</f>
        <v/>
      </c>
      <c r="B136" s="120" t="str">
        <f>IFERROR(IF(INDEX('2nd Open'!$A:$F,MATCH('2nd Open Results'!$E136,'2nd Open'!$F:$F,0),2)&gt;0,INDEX('2nd Open'!$A:$F,MATCH('2nd Open Results'!$E136,'2nd Open'!$F:$F,0),2),""),"")</f>
        <v/>
      </c>
      <c r="C136" s="120" t="str">
        <f>IFERROR(IF(INDEX('2nd Open'!$A:$F,MATCH('2nd Open Results'!E136,'2nd Open'!$F:$F,0),3)&gt;0,INDEX('2nd Open'!$A:$F,MATCH('2nd Open Results'!E136,'2nd Open'!$F:$F,0),3),""),"")</f>
        <v/>
      </c>
      <c r="D136" s="121" t="str">
        <f>IFERROR(IF(SMALL('2nd Open'!F:F,K136)&gt;1000,"nt",SMALL('2nd Open'!F:F,K136)),"")</f>
        <v/>
      </c>
      <c r="E136" s="159" t="str">
        <f>IF(D136="nt",IFERROR(SMALL('2nd Open'!F:F,K136),""),IFERROR(SMALL('2nd Open'!F:F,K136),""))</f>
        <v/>
      </c>
      <c r="G136" s="130" t="str">
        <f t="shared" si="3"/>
        <v/>
      </c>
      <c r="K136" s="90">
        <v>135</v>
      </c>
    </row>
    <row r="137" spans="1:11">
      <c r="A137" s="24" t="str">
        <f>IFERROR(IF(INDEX('2nd Open'!$A:$F,MATCH('2nd Open Results'!$E137,'2nd Open'!$F:$F,0),1)&gt;0,INDEX('2nd Open'!$A:$F,MATCH('2nd Open Results'!$E137,'2nd Open'!$F:$F,0),1),""),"")</f>
        <v/>
      </c>
      <c r="B137" s="120" t="str">
        <f>IFERROR(IF(INDEX('2nd Open'!$A:$F,MATCH('2nd Open Results'!$E137,'2nd Open'!$F:$F,0),2)&gt;0,INDEX('2nd Open'!$A:$F,MATCH('2nd Open Results'!$E137,'2nd Open'!$F:$F,0),2),""),"")</f>
        <v/>
      </c>
      <c r="C137" s="120" t="str">
        <f>IFERROR(IF(INDEX('2nd Open'!$A:$F,MATCH('2nd Open Results'!E137,'2nd Open'!$F:$F,0),3)&gt;0,INDEX('2nd Open'!$A:$F,MATCH('2nd Open Results'!E137,'2nd Open'!$F:$F,0),3),""),"")</f>
        <v/>
      </c>
      <c r="D137" s="121" t="str">
        <f>IFERROR(IF(SMALL('2nd Open'!F:F,K137)&gt;1000,"nt",SMALL('2nd Open'!F:F,K137)),"")</f>
        <v/>
      </c>
      <c r="E137" s="159" t="str">
        <f>IF(D137="nt",IFERROR(SMALL('2nd Open'!F:F,K137),""),IFERROR(SMALL('2nd Open'!F:F,K137),""))</f>
        <v/>
      </c>
      <c r="G137" s="130" t="str">
        <f t="shared" si="3"/>
        <v/>
      </c>
      <c r="K137" s="90">
        <v>136</v>
      </c>
    </row>
    <row r="138" spans="1:11">
      <c r="A138" s="24" t="str">
        <f>IFERROR(IF(INDEX('2nd Open'!$A:$F,MATCH('2nd Open Results'!$E138,'2nd Open'!$F:$F,0),1)&gt;0,INDEX('2nd Open'!$A:$F,MATCH('2nd Open Results'!$E138,'2nd Open'!$F:$F,0),1),""),"")</f>
        <v/>
      </c>
      <c r="B138" s="120" t="str">
        <f>IFERROR(IF(INDEX('2nd Open'!$A:$F,MATCH('2nd Open Results'!$E138,'2nd Open'!$F:$F,0),2)&gt;0,INDEX('2nd Open'!$A:$F,MATCH('2nd Open Results'!$E138,'2nd Open'!$F:$F,0),2),""),"")</f>
        <v/>
      </c>
      <c r="C138" s="120" t="str">
        <f>IFERROR(IF(INDEX('2nd Open'!$A:$F,MATCH('2nd Open Results'!E138,'2nd Open'!$F:$F,0),3)&gt;0,INDEX('2nd Open'!$A:$F,MATCH('2nd Open Results'!E138,'2nd Open'!$F:$F,0),3),""),"")</f>
        <v/>
      </c>
      <c r="D138" s="121" t="str">
        <f>IFERROR(IF(SMALL('2nd Open'!F:F,K138)&gt;1000,"nt",SMALL('2nd Open'!F:F,K138)),"")</f>
        <v/>
      </c>
      <c r="E138" s="159" t="str">
        <f>IF(D138="nt",IFERROR(SMALL('2nd Open'!F:F,K138),""),IFERROR(SMALL('2nd Open'!F:F,K138),""))</f>
        <v/>
      </c>
      <c r="G138" s="130" t="str">
        <f t="shared" si="3"/>
        <v/>
      </c>
      <c r="K138" s="90">
        <v>137</v>
      </c>
    </row>
    <row r="139" spans="1:11">
      <c r="A139" s="24" t="str">
        <f>IFERROR(IF(INDEX('2nd Open'!$A:$F,MATCH('2nd Open Results'!$E139,'2nd Open'!$F:$F,0),1)&gt;0,INDEX('2nd Open'!$A:$F,MATCH('2nd Open Results'!$E139,'2nd Open'!$F:$F,0),1),""),"")</f>
        <v/>
      </c>
      <c r="B139" s="120" t="str">
        <f>IFERROR(IF(INDEX('2nd Open'!$A:$F,MATCH('2nd Open Results'!$E139,'2nd Open'!$F:$F,0),2)&gt;0,INDEX('2nd Open'!$A:$F,MATCH('2nd Open Results'!$E139,'2nd Open'!$F:$F,0),2),""),"")</f>
        <v/>
      </c>
      <c r="C139" s="120" t="str">
        <f>IFERROR(IF(INDEX('2nd Open'!$A:$F,MATCH('2nd Open Results'!E139,'2nd Open'!$F:$F,0),3)&gt;0,INDEX('2nd Open'!$A:$F,MATCH('2nd Open Results'!E139,'2nd Open'!$F:$F,0),3),""),"")</f>
        <v/>
      </c>
      <c r="D139" s="121" t="str">
        <f>IFERROR(IF(SMALL('2nd Open'!F:F,K139)&gt;1000,"nt",SMALL('2nd Open'!F:F,K139)),"")</f>
        <v/>
      </c>
      <c r="E139" s="159" t="str">
        <f>IF(D139="nt",IFERROR(SMALL('2nd Open'!F:F,K139),""),IFERROR(SMALL('2nd Open'!F:F,K139),""))</f>
        <v/>
      </c>
      <c r="G139" s="130" t="str">
        <f t="shared" si="3"/>
        <v/>
      </c>
      <c r="K139" s="90">
        <v>138</v>
      </c>
    </row>
    <row r="140" spans="1:11">
      <c r="A140" s="24" t="str">
        <f>IFERROR(IF(INDEX('2nd Open'!$A:$F,MATCH('2nd Open Results'!$E140,'2nd Open'!$F:$F,0),1)&gt;0,INDEX('2nd Open'!$A:$F,MATCH('2nd Open Results'!$E140,'2nd Open'!$F:$F,0),1),""),"")</f>
        <v/>
      </c>
      <c r="B140" s="120" t="str">
        <f>IFERROR(IF(INDEX('2nd Open'!$A:$F,MATCH('2nd Open Results'!$E140,'2nd Open'!$F:$F,0),2)&gt;0,INDEX('2nd Open'!$A:$F,MATCH('2nd Open Results'!$E140,'2nd Open'!$F:$F,0),2),""),"")</f>
        <v/>
      </c>
      <c r="C140" s="120" t="str">
        <f>IFERROR(IF(INDEX('2nd Open'!$A:$F,MATCH('2nd Open Results'!E140,'2nd Open'!$F:$F,0),3)&gt;0,INDEX('2nd Open'!$A:$F,MATCH('2nd Open Results'!E140,'2nd Open'!$F:$F,0),3),""),"")</f>
        <v/>
      </c>
      <c r="D140" s="121" t="str">
        <f>IFERROR(IF(SMALL('2nd Open'!F:F,K140)&gt;1000,"nt",SMALL('2nd Open'!F:F,K140)),"")</f>
        <v/>
      </c>
      <c r="E140" s="159" t="str">
        <f>IF(D140="nt",IFERROR(SMALL('2nd Open'!F:F,K140),""),IFERROR(SMALL('2nd Open'!F:F,K140),""))</f>
        <v/>
      </c>
      <c r="G140" s="130" t="str">
        <f t="shared" si="3"/>
        <v/>
      </c>
      <c r="K140" s="90">
        <v>139</v>
      </c>
    </row>
    <row r="141" spans="1:11">
      <c r="A141" s="24" t="str">
        <f>IFERROR(IF(INDEX('2nd Open'!$A:$F,MATCH('2nd Open Results'!$E141,'2nd Open'!$F:$F,0),1)&gt;0,INDEX('2nd Open'!$A:$F,MATCH('2nd Open Results'!$E141,'2nd Open'!$F:$F,0),1),""),"")</f>
        <v/>
      </c>
      <c r="B141" s="120" t="str">
        <f>IFERROR(IF(INDEX('2nd Open'!$A:$F,MATCH('2nd Open Results'!$E141,'2nd Open'!$F:$F,0),2)&gt;0,INDEX('2nd Open'!$A:$F,MATCH('2nd Open Results'!$E141,'2nd Open'!$F:$F,0),2),""),"")</f>
        <v/>
      </c>
      <c r="C141" s="120" t="str">
        <f>IFERROR(IF(INDEX('2nd Open'!$A:$F,MATCH('2nd Open Results'!E141,'2nd Open'!$F:$F,0),3)&gt;0,INDEX('2nd Open'!$A:$F,MATCH('2nd Open Results'!E141,'2nd Open'!$F:$F,0),3),""),"")</f>
        <v/>
      </c>
      <c r="D141" s="121" t="str">
        <f>IFERROR(IF(SMALL('2nd Open'!F:F,K141)&gt;1000,"nt",SMALL('2nd Open'!F:F,K141)),"")</f>
        <v/>
      </c>
      <c r="E141" s="159" t="str">
        <f>IF(D141="nt",IFERROR(SMALL('2nd Open'!F:F,K141),""),IFERROR(SMALL('2nd Open'!F:F,K141),""))</f>
        <v/>
      </c>
      <c r="G141" s="130" t="str">
        <f t="shared" si="3"/>
        <v/>
      </c>
      <c r="K141" s="90">
        <v>140</v>
      </c>
    </row>
    <row r="142" spans="1:11">
      <c r="A142" s="24" t="str">
        <f>IFERROR(IF(INDEX('2nd Open'!$A:$F,MATCH('2nd Open Results'!$E142,'2nd Open'!$F:$F,0),1)&gt;0,INDEX('2nd Open'!$A:$F,MATCH('2nd Open Results'!$E142,'2nd Open'!$F:$F,0),1),""),"")</f>
        <v/>
      </c>
      <c r="B142" s="120" t="str">
        <f>IFERROR(IF(INDEX('2nd Open'!$A:$F,MATCH('2nd Open Results'!$E142,'2nd Open'!$F:$F,0),2)&gt;0,INDEX('2nd Open'!$A:$F,MATCH('2nd Open Results'!$E142,'2nd Open'!$F:$F,0),2),""),"")</f>
        <v/>
      </c>
      <c r="C142" s="120" t="str">
        <f>IFERROR(IF(INDEX('2nd Open'!$A:$F,MATCH('2nd Open Results'!E142,'2nd Open'!$F:$F,0),3)&gt;0,INDEX('2nd Open'!$A:$F,MATCH('2nd Open Results'!E142,'2nd Open'!$F:$F,0),3),""),"")</f>
        <v/>
      </c>
      <c r="D142" s="121" t="str">
        <f>IFERROR(IF(SMALL('2nd Open'!F:F,K142)&gt;1000,"nt",SMALL('2nd Open'!F:F,K142)),"")</f>
        <v/>
      </c>
      <c r="E142" s="159" t="str">
        <f>IF(D142="nt",IFERROR(SMALL('2nd Open'!F:F,K142),""),IFERROR(SMALL('2nd Open'!F:F,K142),""))</f>
        <v/>
      </c>
      <c r="G142" s="130" t="str">
        <f t="shared" si="3"/>
        <v/>
      </c>
      <c r="K142" s="90">
        <v>141</v>
      </c>
    </row>
    <row r="143" spans="1:11">
      <c r="A143" s="24" t="str">
        <f>IFERROR(IF(INDEX('2nd Open'!$A:$F,MATCH('2nd Open Results'!$E143,'2nd Open'!$F:$F,0),1)&gt;0,INDEX('2nd Open'!$A:$F,MATCH('2nd Open Results'!$E143,'2nd Open'!$F:$F,0),1),""),"")</f>
        <v/>
      </c>
      <c r="B143" s="120" t="str">
        <f>IFERROR(IF(INDEX('2nd Open'!$A:$F,MATCH('2nd Open Results'!$E143,'2nd Open'!$F:$F,0),2)&gt;0,INDEX('2nd Open'!$A:$F,MATCH('2nd Open Results'!$E143,'2nd Open'!$F:$F,0),2),""),"")</f>
        <v/>
      </c>
      <c r="C143" s="120" t="str">
        <f>IFERROR(IF(INDEX('2nd Open'!$A:$F,MATCH('2nd Open Results'!E143,'2nd Open'!$F:$F,0),3)&gt;0,INDEX('2nd Open'!$A:$F,MATCH('2nd Open Results'!E143,'2nd Open'!$F:$F,0),3),""),"")</f>
        <v/>
      </c>
      <c r="D143" s="121" t="str">
        <f>IFERROR(IF(SMALL('2nd Open'!F:F,K143)&gt;1000,"nt",SMALL('2nd Open'!F:F,K143)),"")</f>
        <v/>
      </c>
      <c r="E143" s="159" t="str">
        <f>IF(D143="nt",IFERROR(SMALL('2nd Open'!F:F,K143),""),IFERROR(SMALL('2nd Open'!F:F,K143),""))</f>
        <v/>
      </c>
      <c r="G143" s="130" t="str">
        <f t="shared" si="3"/>
        <v/>
      </c>
      <c r="K143" s="90">
        <v>142</v>
      </c>
    </row>
    <row r="144" spans="1:11">
      <c r="A144" s="24" t="str">
        <f>IFERROR(IF(INDEX('2nd Open'!$A:$F,MATCH('2nd Open Results'!$E144,'2nd Open'!$F:$F,0),1)&gt;0,INDEX('2nd Open'!$A:$F,MATCH('2nd Open Results'!$E144,'2nd Open'!$F:$F,0),1),""),"")</f>
        <v/>
      </c>
      <c r="B144" s="120" t="str">
        <f>IFERROR(IF(INDEX('2nd Open'!$A:$F,MATCH('2nd Open Results'!$E144,'2nd Open'!$F:$F,0),2)&gt;0,INDEX('2nd Open'!$A:$F,MATCH('2nd Open Results'!$E144,'2nd Open'!$F:$F,0),2),""),"")</f>
        <v/>
      </c>
      <c r="C144" s="120" t="str">
        <f>IFERROR(IF(INDEX('2nd Open'!$A:$F,MATCH('2nd Open Results'!E144,'2nd Open'!$F:$F,0),3)&gt;0,INDEX('2nd Open'!$A:$F,MATCH('2nd Open Results'!E144,'2nd Open'!$F:$F,0),3),""),"")</f>
        <v/>
      </c>
      <c r="D144" s="121" t="str">
        <f>IFERROR(IF(SMALL('2nd Open'!F:F,K144)&gt;1000,"nt",SMALL('2nd Open'!F:F,K144)),"")</f>
        <v/>
      </c>
      <c r="E144" s="159" t="str">
        <f>IF(D144="nt",IFERROR(SMALL('2nd Open'!F:F,K144),""),IFERROR(SMALL('2nd Open'!F:F,K144),""))</f>
        <v/>
      </c>
      <c r="G144" s="130" t="str">
        <f t="shared" si="3"/>
        <v/>
      </c>
      <c r="K144" s="90">
        <v>143</v>
      </c>
    </row>
    <row r="145" spans="1:11">
      <c r="A145" s="24" t="str">
        <f>IFERROR(IF(INDEX('2nd Open'!$A:$F,MATCH('2nd Open Results'!$E145,'2nd Open'!$F:$F,0),1)&gt;0,INDEX('2nd Open'!$A:$F,MATCH('2nd Open Results'!$E145,'2nd Open'!$F:$F,0),1),""),"")</f>
        <v/>
      </c>
      <c r="B145" s="120" t="str">
        <f>IFERROR(IF(INDEX('2nd Open'!$A:$F,MATCH('2nd Open Results'!$E145,'2nd Open'!$F:$F,0),2)&gt;0,INDEX('2nd Open'!$A:$F,MATCH('2nd Open Results'!$E145,'2nd Open'!$F:$F,0),2),""),"")</f>
        <v/>
      </c>
      <c r="C145" s="120" t="str">
        <f>IFERROR(IF(INDEX('2nd Open'!$A:$F,MATCH('2nd Open Results'!E145,'2nd Open'!$F:$F,0),3)&gt;0,INDEX('2nd Open'!$A:$F,MATCH('2nd Open Results'!E145,'2nd Open'!$F:$F,0),3),""),"")</f>
        <v/>
      </c>
      <c r="D145" s="121" t="str">
        <f>IFERROR(IF(SMALL('2nd Open'!F:F,K145)&gt;1000,"nt",SMALL('2nd Open'!F:F,K145)),"")</f>
        <v/>
      </c>
      <c r="E145" s="159" t="str">
        <f>IF(D145="nt",IFERROR(SMALL('2nd Open'!F:F,K145),""),IFERROR(SMALL('2nd Open'!F:F,K145),""))</f>
        <v/>
      </c>
      <c r="G145" s="130" t="str">
        <f t="shared" si="3"/>
        <v/>
      </c>
      <c r="K145" s="90">
        <v>144</v>
      </c>
    </row>
    <row r="146" spans="1:11">
      <c r="A146" s="24" t="str">
        <f>IFERROR(IF(INDEX('2nd Open'!$A:$F,MATCH('2nd Open Results'!$E146,'2nd Open'!$F:$F,0),1)&gt;0,INDEX('2nd Open'!$A:$F,MATCH('2nd Open Results'!$E146,'2nd Open'!$F:$F,0),1),""),"")</f>
        <v/>
      </c>
      <c r="B146" s="120" t="str">
        <f>IFERROR(IF(INDEX('2nd Open'!$A:$F,MATCH('2nd Open Results'!$E146,'2nd Open'!$F:$F,0),2)&gt;0,INDEX('2nd Open'!$A:$F,MATCH('2nd Open Results'!$E146,'2nd Open'!$F:$F,0),2),""),"")</f>
        <v/>
      </c>
      <c r="C146" s="120" t="str">
        <f>IFERROR(IF(INDEX('2nd Open'!$A:$F,MATCH('2nd Open Results'!E146,'2nd Open'!$F:$F,0),3)&gt;0,INDEX('2nd Open'!$A:$F,MATCH('2nd Open Results'!E146,'2nd Open'!$F:$F,0),3),""),"")</f>
        <v/>
      </c>
      <c r="D146" s="121" t="str">
        <f>IFERROR(IF(SMALL('2nd Open'!F:F,K146)&gt;1000,"nt",SMALL('2nd Open'!F:F,K146)),"")</f>
        <v/>
      </c>
      <c r="E146" s="159" t="str">
        <f>IF(D146="nt",IFERROR(SMALL('2nd Open'!F:F,K146),""),IFERROR(SMALL('2nd Open'!F:F,K146),""))</f>
        <v/>
      </c>
      <c r="G146" s="130" t="str">
        <f t="shared" si="3"/>
        <v/>
      </c>
      <c r="K146" s="90">
        <v>145</v>
      </c>
    </row>
    <row r="147" spans="1:11">
      <c r="A147" s="24" t="str">
        <f>IFERROR(IF(INDEX('2nd Open'!$A:$F,MATCH('2nd Open Results'!$E147,'2nd Open'!$F:$F,0),1)&gt;0,INDEX('2nd Open'!$A:$F,MATCH('2nd Open Results'!$E147,'2nd Open'!$F:$F,0),1),""),"")</f>
        <v/>
      </c>
      <c r="B147" s="120" t="str">
        <f>IFERROR(IF(INDEX('2nd Open'!$A:$F,MATCH('2nd Open Results'!$E147,'2nd Open'!$F:$F,0),2)&gt;0,INDEX('2nd Open'!$A:$F,MATCH('2nd Open Results'!$E147,'2nd Open'!$F:$F,0),2),""),"")</f>
        <v/>
      </c>
      <c r="C147" s="120" t="str">
        <f>IFERROR(IF(INDEX('2nd Open'!$A:$F,MATCH('2nd Open Results'!E147,'2nd Open'!$F:$F,0),3)&gt;0,INDEX('2nd Open'!$A:$F,MATCH('2nd Open Results'!E147,'2nd Open'!$F:$F,0),3),""),"")</f>
        <v/>
      </c>
      <c r="D147" s="121" t="str">
        <f>IFERROR(IF(SMALL('2nd Open'!F:F,K147)&gt;1000,"nt",SMALL('2nd Open'!F:F,K147)),"")</f>
        <v/>
      </c>
      <c r="E147" s="159" t="str">
        <f>IF(D147="nt",IFERROR(SMALL('2nd Open'!F:F,K147),""),IFERROR(SMALL('2nd Open'!F:F,K147),""))</f>
        <v/>
      </c>
      <c r="G147" s="130" t="str">
        <f t="shared" si="3"/>
        <v/>
      </c>
      <c r="K147" s="90">
        <v>146</v>
      </c>
    </row>
    <row r="148" spans="1:11">
      <c r="A148" s="24" t="str">
        <f>IFERROR(IF(INDEX('2nd Open'!$A:$F,MATCH('2nd Open Results'!$E148,'2nd Open'!$F:$F,0),1)&gt;0,INDEX('2nd Open'!$A:$F,MATCH('2nd Open Results'!$E148,'2nd Open'!$F:$F,0),1),""),"")</f>
        <v/>
      </c>
      <c r="B148" s="120" t="str">
        <f>IFERROR(IF(INDEX('2nd Open'!$A:$F,MATCH('2nd Open Results'!$E148,'2nd Open'!$F:$F,0),2)&gt;0,INDEX('2nd Open'!$A:$F,MATCH('2nd Open Results'!$E148,'2nd Open'!$F:$F,0),2),""),"")</f>
        <v/>
      </c>
      <c r="C148" s="120" t="str">
        <f>IFERROR(IF(INDEX('2nd Open'!$A:$F,MATCH('2nd Open Results'!E148,'2nd Open'!$F:$F,0),3)&gt;0,INDEX('2nd Open'!$A:$F,MATCH('2nd Open Results'!E148,'2nd Open'!$F:$F,0),3),""),"")</f>
        <v/>
      </c>
      <c r="D148" s="121" t="str">
        <f>IFERROR(IF(SMALL('2nd Open'!F:F,K148)&gt;1000,"nt",SMALL('2nd Open'!F:F,K148)),"")</f>
        <v/>
      </c>
      <c r="E148" s="159" t="str">
        <f>IF(D148="nt",IFERROR(SMALL('2nd Open'!F:F,K148),""),IFERROR(SMALL('2nd Open'!F:F,K148),""))</f>
        <v/>
      </c>
      <c r="G148" s="130" t="str">
        <f t="shared" si="3"/>
        <v/>
      </c>
      <c r="K148" s="90">
        <v>147</v>
      </c>
    </row>
    <row r="149" spans="1:11">
      <c r="A149" s="24" t="str">
        <f>IFERROR(IF(INDEX('2nd Open'!$A:$F,MATCH('2nd Open Results'!$E149,'2nd Open'!$F:$F,0),1)&gt;0,INDEX('2nd Open'!$A:$F,MATCH('2nd Open Results'!$E149,'2nd Open'!$F:$F,0),1),""),"")</f>
        <v/>
      </c>
      <c r="B149" s="120" t="str">
        <f>IFERROR(IF(INDEX('2nd Open'!$A:$F,MATCH('2nd Open Results'!$E149,'2nd Open'!$F:$F,0),2)&gt;0,INDEX('2nd Open'!$A:$F,MATCH('2nd Open Results'!$E149,'2nd Open'!$F:$F,0),2),""),"")</f>
        <v/>
      </c>
      <c r="C149" s="120" t="str">
        <f>IFERROR(IF(INDEX('2nd Open'!$A:$F,MATCH('2nd Open Results'!E149,'2nd Open'!$F:$F,0),3)&gt;0,INDEX('2nd Open'!$A:$F,MATCH('2nd Open Results'!E149,'2nd Open'!$F:$F,0),3),""),"")</f>
        <v/>
      </c>
      <c r="D149" s="121" t="str">
        <f>IFERROR(IF(SMALL('2nd Open'!F:F,K149)&gt;1000,"nt",SMALL('2nd Open'!F:F,K149)),"")</f>
        <v/>
      </c>
      <c r="E149" s="159" t="str">
        <f>IF(D149="nt",IFERROR(SMALL('2nd Open'!F:F,K149),""),IFERROR(SMALL('2nd Open'!F:F,K149),""))</f>
        <v/>
      </c>
      <c r="G149" s="130" t="str">
        <f t="shared" si="3"/>
        <v/>
      </c>
      <c r="K149" s="90">
        <v>148</v>
      </c>
    </row>
    <row r="150" spans="1:11">
      <c r="A150" s="24" t="str">
        <f>IFERROR(IF(INDEX('2nd Open'!$A:$F,MATCH('2nd Open Results'!$E150,'2nd Open'!$F:$F,0),1)&gt;0,INDEX('2nd Open'!$A:$F,MATCH('2nd Open Results'!$E150,'2nd Open'!$F:$F,0),1),""),"")</f>
        <v/>
      </c>
      <c r="B150" s="120" t="str">
        <f>IFERROR(IF(INDEX('2nd Open'!$A:$F,MATCH('2nd Open Results'!$E150,'2nd Open'!$F:$F,0),2)&gt;0,INDEX('2nd Open'!$A:$F,MATCH('2nd Open Results'!$E150,'2nd Open'!$F:$F,0),2),""),"")</f>
        <v/>
      </c>
      <c r="C150" s="120" t="str">
        <f>IFERROR(IF(INDEX('2nd Open'!$A:$F,MATCH('2nd Open Results'!E150,'2nd Open'!$F:$F,0),3)&gt;0,INDEX('2nd Open'!$A:$F,MATCH('2nd Open Results'!E150,'2nd Open'!$F:$F,0),3),""),"")</f>
        <v/>
      </c>
      <c r="D150" s="121" t="str">
        <f>IFERROR(IF(SMALL('2nd Open'!F:F,K150)&gt;1000,"nt",SMALL('2nd Open'!F:F,K150)),"")</f>
        <v/>
      </c>
      <c r="E150" s="159" t="str">
        <f>IF(D150="nt",IFERROR(SMALL('2nd Open'!F:F,K150),""),IFERROR(SMALL('2nd Open'!F:F,K150),""))</f>
        <v/>
      </c>
      <c r="G150" s="130" t="str">
        <f t="shared" si="3"/>
        <v/>
      </c>
      <c r="K150" s="90">
        <v>149</v>
      </c>
    </row>
    <row r="151" spans="1:11">
      <c r="A151" s="24" t="str">
        <f>IFERROR(IF(INDEX('2nd Open'!$A:$F,MATCH('2nd Open Results'!$E151,'2nd Open'!$F:$F,0),1)&gt;0,INDEX('2nd Open'!$A:$F,MATCH('2nd Open Results'!$E151,'2nd Open'!$F:$F,0),1),""),"")</f>
        <v/>
      </c>
      <c r="B151" s="120" t="str">
        <f>IFERROR(IF(INDEX('2nd Open'!$A:$F,MATCH('2nd Open Results'!$E151,'2nd Open'!$F:$F,0),2)&gt;0,INDEX('2nd Open'!$A:$F,MATCH('2nd Open Results'!$E151,'2nd Open'!$F:$F,0),2),""),"")</f>
        <v/>
      </c>
      <c r="C151" s="120" t="str">
        <f>IFERROR(IF(INDEX('2nd Open'!$A:$F,MATCH('2nd Open Results'!E151,'2nd Open'!$F:$F,0),3)&gt;0,INDEX('2nd Open'!$A:$F,MATCH('2nd Open Results'!E151,'2nd Open'!$F:$F,0),3),""),"")</f>
        <v/>
      </c>
      <c r="D151" s="121" t="str">
        <f>IFERROR(IF(SMALL('2nd Open'!F:F,K151)&gt;1000,"nt",SMALL('2nd Open'!F:F,K151)),"")</f>
        <v/>
      </c>
      <c r="E151" s="159" t="str">
        <f>IF(D151="nt",IFERROR(SMALL('2nd Open'!F:F,K151),""),IFERROR(SMALL('2nd Open'!F:F,K151),""))</f>
        <v/>
      </c>
      <c r="G151" s="130" t="str">
        <f t="shared" si="3"/>
        <v/>
      </c>
      <c r="K151" s="90">
        <v>150</v>
      </c>
    </row>
    <row r="152" spans="1:11">
      <c r="A152" s="24" t="str">
        <f>IFERROR(IF(INDEX('2nd Open'!$A:$F,MATCH('2nd Open Results'!$E152,'2nd Open'!$F:$F,0),1)&gt;0,INDEX('2nd Open'!$A:$F,MATCH('2nd Open Results'!$E152,'2nd Open'!$F:$F,0),1),""),"")</f>
        <v/>
      </c>
      <c r="B152" s="120" t="str">
        <f>IFERROR(IF(INDEX('2nd Open'!$A:$F,MATCH('2nd Open Results'!$E152,'2nd Open'!$F:$F,0),2)&gt;0,INDEX('2nd Open'!$A:$F,MATCH('2nd Open Results'!$E152,'2nd Open'!$F:$F,0),2),""),"")</f>
        <v/>
      </c>
      <c r="C152" s="120" t="str">
        <f>IFERROR(IF(INDEX('2nd Open'!$A:$F,MATCH('2nd Open Results'!E152,'2nd Open'!$F:$F,0),3)&gt;0,INDEX('2nd Open'!$A:$F,MATCH('2nd Open Results'!E152,'2nd Open'!$F:$F,0),3),""),"")</f>
        <v/>
      </c>
      <c r="D152" s="121" t="str">
        <f>IFERROR(IF(SMALL('2nd Open'!F:F,K152)&gt;1000,"nt",SMALL('2nd Open'!F:F,K152)),"")</f>
        <v/>
      </c>
      <c r="E152" s="159" t="str">
        <f>IF(D152="nt",IFERROR(SMALL('2nd Open'!F:F,K152),""),IFERROR(SMALL('2nd Open'!F:F,K152),""))</f>
        <v/>
      </c>
      <c r="G152" s="130" t="str">
        <f t="shared" si="3"/>
        <v/>
      </c>
      <c r="K152" s="90">
        <v>151</v>
      </c>
    </row>
    <row r="153" spans="1:11">
      <c r="A153" s="24" t="str">
        <f>IFERROR(IF(INDEX('2nd Open'!$A:$F,MATCH('2nd Open Results'!$E153,'2nd Open'!$F:$F,0),1)&gt;0,INDEX('2nd Open'!$A:$F,MATCH('2nd Open Results'!$E153,'2nd Open'!$F:$F,0),1),""),"")</f>
        <v/>
      </c>
      <c r="B153" s="120" t="str">
        <f>IFERROR(IF(INDEX('2nd Open'!$A:$F,MATCH('2nd Open Results'!$E153,'2nd Open'!$F:$F,0),2)&gt;0,INDEX('2nd Open'!$A:$F,MATCH('2nd Open Results'!$E153,'2nd Open'!$F:$F,0),2),""),"")</f>
        <v/>
      </c>
      <c r="C153" s="120" t="str">
        <f>IFERROR(IF(INDEX('2nd Open'!$A:$F,MATCH('2nd Open Results'!E153,'2nd Open'!$F:$F,0),3)&gt;0,INDEX('2nd Open'!$A:$F,MATCH('2nd Open Results'!E153,'2nd Open'!$F:$F,0),3),""),"")</f>
        <v/>
      </c>
      <c r="D153" s="121" t="str">
        <f>IFERROR(IF(SMALL('2nd Open'!F:F,K153)&gt;1000,"nt",SMALL('2nd Open'!F:F,K153)),"")</f>
        <v/>
      </c>
      <c r="E153" s="159" t="str">
        <f>IF(D153="nt",IFERROR(SMALL('2nd Open'!F:F,K153),""),IFERROR(SMALL('2nd Open'!F:F,K153),""))</f>
        <v/>
      </c>
      <c r="G153" s="130" t="str">
        <f t="shared" si="3"/>
        <v/>
      </c>
      <c r="K153" s="90">
        <v>152</v>
      </c>
    </row>
    <row r="154" spans="1:11">
      <c r="A154" s="24" t="str">
        <f>IFERROR(IF(INDEX('2nd Open'!$A:$F,MATCH('2nd Open Results'!$E154,'2nd Open'!$F:$F,0),1)&gt;0,INDEX('2nd Open'!$A:$F,MATCH('2nd Open Results'!$E154,'2nd Open'!$F:$F,0),1),""),"")</f>
        <v/>
      </c>
      <c r="B154" s="120" t="str">
        <f>IFERROR(IF(INDEX('2nd Open'!$A:$F,MATCH('2nd Open Results'!$E154,'2nd Open'!$F:$F,0),2)&gt;0,INDEX('2nd Open'!$A:$F,MATCH('2nd Open Results'!$E154,'2nd Open'!$F:$F,0),2),""),"")</f>
        <v/>
      </c>
      <c r="C154" s="120" t="str">
        <f>IFERROR(IF(INDEX('2nd Open'!$A:$F,MATCH('2nd Open Results'!E154,'2nd Open'!$F:$F,0),3)&gt;0,INDEX('2nd Open'!$A:$F,MATCH('2nd Open Results'!E154,'2nd Open'!$F:$F,0),3),""),"")</f>
        <v/>
      </c>
      <c r="D154" s="121" t="str">
        <f>IFERROR(IF(SMALL('2nd Open'!F:F,K154)&gt;1000,"nt",SMALL('2nd Open'!F:F,K154)),"")</f>
        <v/>
      </c>
      <c r="E154" s="159" t="str">
        <f>IF(D154="nt",IFERROR(SMALL('2nd Open'!F:F,K154),""),IFERROR(SMALL('2nd Open'!F:F,K154),""))</f>
        <v/>
      </c>
      <c r="G154" s="130" t="str">
        <f t="shared" si="3"/>
        <v/>
      </c>
      <c r="K154" s="90">
        <v>153</v>
      </c>
    </row>
    <row r="155" spans="1:11">
      <c r="A155" s="24" t="str">
        <f>IFERROR(IF(INDEX('2nd Open'!$A:$F,MATCH('2nd Open Results'!$E155,'2nd Open'!$F:$F,0),1)&gt;0,INDEX('2nd Open'!$A:$F,MATCH('2nd Open Results'!$E155,'2nd Open'!$F:$F,0),1),""),"")</f>
        <v/>
      </c>
      <c r="B155" s="120" t="str">
        <f>IFERROR(IF(INDEX('2nd Open'!$A:$F,MATCH('2nd Open Results'!$E155,'2nd Open'!$F:$F,0),2)&gt;0,INDEX('2nd Open'!$A:$F,MATCH('2nd Open Results'!$E155,'2nd Open'!$F:$F,0),2),""),"")</f>
        <v/>
      </c>
      <c r="C155" s="120" t="str">
        <f>IFERROR(IF(INDEX('2nd Open'!$A:$F,MATCH('2nd Open Results'!E155,'2nd Open'!$F:$F,0),3)&gt;0,INDEX('2nd Open'!$A:$F,MATCH('2nd Open Results'!E155,'2nd Open'!$F:$F,0),3),""),"")</f>
        <v/>
      </c>
      <c r="D155" s="121" t="str">
        <f>IFERROR(IF(SMALL('2nd Open'!F:F,K155)&gt;1000,"nt",SMALL('2nd Open'!F:F,K155)),"")</f>
        <v/>
      </c>
      <c r="E155" s="159" t="str">
        <f>IF(D155="nt",IFERROR(SMALL('2nd Open'!F:F,K155),""),IFERROR(SMALL('2nd Open'!F:F,K155),""))</f>
        <v/>
      </c>
      <c r="G155" s="130" t="str">
        <f t="shared" si="3"/>
        <v/>
      </c>
      <c r="K155" s="90">
        <v>154</v>
      </c>
    </row>
    <row r="156" spans="1:11">
      <c r="A156" s="24" t="str">
        <f>IFERROR(IF(INDEX('2nd Open'!$A:$F,MATCH('2nd Open Results'!$E156,'2nd Open'!$F:$F,0),1)&gt;0,INDEX('2nd Open'!$A:$F,MATCH('2nd Open Results'!$E156,'2nd Open'!$F:$F,0),1),""),"")</f>
        <v/>
      </c>
      <c r="B156" s="120" t="str">
        <f>IFERROR(IF(INDEX('2nd Open'!$A:$F,MATCH('2nd Open Results'!$E156,'2nd Open'!$F:$F,0),2)&gt;0,INDEX('2nd Open'!$A:$F,MATCH('2nd Open Results'!$E156,'2nd Open'!$F:$F,0),2),""),"")</f>
        <v/>
      </c>
      <c r="C156" s="120" t="str">
        <f>IFERROR(IF(INDEX('2nd Open'!$A:$F,MATCH('2nd Open Results'!E156,'2nd Open'!$F:$F,0),3)&gt;0,INDEX('2nd Open'!$A:$F,MATCH('2nd Open Results'!E156,'2nd Open'!$F:$F,0),3),""),"")</f>
        <v/>
      </c>
      <c r="D156" s="121" t="str">
        <f>IFERROR(IF(SMALL('2nd Open'!F:F,K156)&gt;1000,"nt",SMALL('2nd Open'!F:F,K156)),"")</f>
        <v/>
      </c>
      <c r="E156" s="159" t="str">
        <f>IF(D156="nt",IFERROR(SMALL('2nd Open'!F:F,K156),""),IFERROR(SMALL('2nd Open'!F:F,K156),""))</f>
        <v/>
      </c>
      <c r="G156" s="130" t="str">
        <f t="shared" si="3"/>
        <v/>
      </c>
      <c r="K156" s="90">
        <v>155</v>
      </c>
    </row>
    <row r="157" spans="1:11">
      <c r="A157" s="24" t="str">
        <f>IFERROR(IF(INDEX('2nd Open'!$A:$F,MATCH('2nd Open Results'!$E157,'2nd Open'!$F:$F,0),1)&gt;0,INDEX('2nd Open'!$A:$F,MATCH('2nd Open Results'!$E157,'2nd Open'!$F:$F,0),1),""),"")</f>
        <v/>
      </c>
      <c r="B157" s="120" t="str">
        <f>IFERROR(IF(INDEX('2nd Open'!$A:$F,MATCH('2nd Open Results'!$E157,'2nd Open'!$F:$F,0),2)&gt;0,INDEX('2nd Open'!$A:$F,MATCH('2nd Open Results'!$E157,'2nd Open'!$F:$F,0),2),""),"")</f>
        <v/>
      </c>
      <c r="C157" s="120" t="str">
        <f>IFERROR(IF(INDEX('2nd Open'!$A:$F,MATCH('2nd Open Results'!E157,'2nd Open'!$F:$F,0),3)&gt;0,INDEX('2nd Open'!$A:$F,MATCH('2nd Open Results'!E157,'2nd Open'!$F:$F,0),3),""),"")</f>
        <v/>
      </c>
      <c r="D157" s="121" t="str">
        <f>IFERROR(IF(SMALL('2nd Open'!F:F,K157)&gt;1000,"nt",SMALL('2nd Open'!F:F,K157)),"")</f>
        <v/>
      </c>
      <c r="E157" s="159" t="str">
        <f>IF(D157="nt",IFERROR(SMALL('2nd Open'!F:F,K157),""),IFERROR(SMALL('2nd Open'!F:F,K157),""))</f>
        <v/>
      </c>
      <c r="G157" s="130" t="str">
        <f t="shared" si="3"/>
        <v/>
      </c>
      <c r="K157" s="90">
        <v>156</v>
      </c>
    </row>
    <row r="158" spans="1:11">
      <c r="A158" s="24" t="str">
        <f>IFERROR(IF(INDEX('2nd Open'!$A:$F,MATCH('2nd Open Results'!$E158,'2nd Open'!$F:$F,0),1)&gt;0,INDEX('2nd Open'!$A:$F,MATCH('2nd Open Results'!$E158,'2nd Open'!$F:$F,0),1),""),"")</f>
        <v/>
      </c>
      <c r="B158" s="120" t="str">
        <f>IFERROR(IF(INDEX('2nd Open'!$A:$F,MATCH('2nd Open Results'!$E158,'2nd Open'!$F:$F,0),2)&gt;0,INDEX('2nd Open'!$A:$F,MATCH('2nd Open Results'!$E158,'2nd Open'!$F:$F,0),2),""),"")</f>
        <v/>
      </c>
      <c r="C158" s="120" t="str">
        <f>IFERROR(IF(INDEX('2nd Open'!$A:$F,MATCH('2nd Open Results'!E158,'2nd Open'!$F:$F,0),3)&gt;0,INDEX('2nd Open'!$A:$F,MATCH('2nd Open Results'!E158,'2nd Open'!$F:$F,0),3),""),"")</f>
        <v/>
      </c>
      <c r="D158" s="121" t="str">
        <f>IFERROR(IF(SMALL('2nd Open'!F:F,K158)&gt;1000,"nt",SMALL('2nd Open'!F:F,K158)),"")</f>
        <v/>
      </c>
      <c r="E158" s="159" t="str">
        <f>IF(D158="nt",IFERROR(SMALL('2nd Open'!F:F,K158),""),IFERROR(SMALL('2nd Open'!F:F,K158),""))</f>
        <v/>
      </c>
      <c r="G158" s="130" t="str">
        <f t="shared" si="3"/>
        <v/>
      </c>
      <c r="K158" s="90">
        <v>157</v>
      </c>
    </row>
    <row r="159" spans="1:11">
      <c r="A159" s="24" t="str">
        <f>IFERROR(IF(INDEX('2nd Open'!$A:$F,MATCH('2nd Open Results'!$E159,'2nd Open'!$F:$F,0),1)&gt;0,INDEX('2nd Open'!$A:$F,MATCH('2nd Open Results'!$E159,'2nd Open'!$F:$F,0),1),""),"")</f>
        <v/>
      </c>
      <c r="B159" s="120" t="str">
        <f>IFERROR(IF(INDEX('2nd Open'!$A:$F,MATCH('2nd Open Results'!$E159,'2nd Open'!$F:$F,0),2)&gt;0,INDEX('2nd Open'!$A:$F,MATCH('2nd Open Results'!$E159,'2nd Open'!$F:$F,0),2),""),"")</f>
        <v/>
      </c>
      <c r="C159" s="120" t="str">
        <f>IFERROR(IF(INDEX('2nd Open'!$A:$F,MATCH('2nd Open Results'!E159,'2nd Open'!$F:$F,0),3)&gt;0,INDEX('2nd Open'!$A:$F,MATCH('2nd Open Results'!E159,'2nd Open'!$F:$F,0),3),""),"")</f>
        <v/>
      </c>
      <c r="D159" s="121" t="str">
        <f>IFERROR(IF(SMALL('2nd Open'!F:F,K159)&gt;1000,"nt",SMALL('2nd Open'!F:F,K159)),"")</f>
        <v/>
      </c>
      <c r="E159" s="159" t="str">
        <f>IF(D159="nt",IFERROR(SMALL('2nd Open'!F:F,K159),""),IFERROR(SMALL('2nd Open'!F:F,K159),""))</f>
        <v/>
      </c>
      <c r="G159" s="130" t="str">
        <f t="shared" si="3"/>
        <v/>
      </c>
      <c r="K159" s="90">
        <v>158</v>
      </c>
    </row>
    <row r="160" spans="1:11">
      <c r="A160" s="24" t="str">
        <f>IFERROR(IF(INDEX('2nd Open'!$A:$F,MATCH('2nd Open Results'!$E160,'2nd Open'!$F:$F,0),1)&gt;0,INDEX('2nd Open'!$A:$F,MATCH('2nd Open Results'!$E160,'2nd Open'!$F:$F,0),1),""),"")</f>
        <v/>
      </c>
      <c r="B160" s="120" t="str">
        <f>IFERROR(IF(INDEX('2nd Open'!$A:$F,MATCH('2nd Open Results'!$E160,'2nd Open'!$F:$F,0),2)&gt;0,INDEX('2nd Open'!$A:$F,MATCH('2nd Open Results'!$E160,'2nd Open'!$F:$F,0),2),""),"")</f>
        <v/>
      </c>
      <c r="C160" s="120" t="str">
        <f>IFERROR(IF(INDEX('2nd Open'!$A:$F,MATCH('2nd Open Results'!E160,'2nd Open'!$F:$F,0),3)&gt;0,INDEX('2nd Open'!$A:$F,MATCH('2nd Open Results'!E160,'2nd Open'!$F:$F,0),3),""),"")</f>
        <v/>
      </c>
      <c r="D160" s="121" t="str">
        <f>IFERROR(IF(SMALL('2nd Open'!F:F,K160)&gt;1000,"nt",SMALL('2nd Open'!F:F,K160)),"")</f>
        <v/>
      </c>
      <c r="E160" s="159" t="str">
        <f>IF(D160="nt",IFERROR(SMALL('2nd Open'!F:F,K160),""),IFERROR(SMALL('2nd Open'!F:F,K160),""))</f>
        <v/>
      </c>
      <c r="G160" s="130" t="str">
        <f t="shared" si="3"/>
        <v/>
      </c>
      <c r="K160" s="90">
        <v>159</v>
      </c>
    </row>
    <row r="161" spans="1:11">
      <c r="A161" s="24" t="str">
        <f>IFERROR(IF(INDEX('2nd Open'!$A:$F,MATCH('2nd Open Results'!$E161,'2nd Open'!$F:$F,0),1)&gt;0,INDEX('2nd Open'!$A:$F,MATCH('2nd Open Results'!$E161,'2nd Open'!$F:$F,0),1),""),"")</f>
        <v/>
      </c>
      <c r="B161" s="120" t="str">
        <f>IFERROR(IF(INDEX('2nd Open'!$A:$F,MATCH('2nd Open Results'!$E161,'2nd Open'!$F:$F,0),2)&gt;0,INDEX('2nd Open'!$A:$F,MATCH('2nd Open Results'!$E161,'2nd Open'!$F:$F,0),2),""),"")</f>
        <v/>
      </c>
      <c r="C161" s="120" t="str">
        <f>IFERROR(IF(INDEX('2nd Open'!$A:$F,MATCH('2nd Open Results'!E161,'2nd Open'!$F:$F,0),3)&gt;0,INDEX('2nd Open'!$A:$F,MATCH('2nd Open Results'!E161,'2nd Open'!$F:$F,0),3),""),"")</f>
        <v/>
      </c>
      <c r="D161" s="121" t="str">
        <f>IFERROR(IF(SMALL('2nd Open'!F:F,K161)&gt;1000,"nt",SMALL('2nd Open'!F:F,K161)),"")</f>
        <v/>
      </c>
      <c r="E161" s="159" t="str">
        <f>IF(D161="nt",IFERROR(SMALL('2nd Open'!F:F,K161),""),IFERROR(SMALL('2nd Open'!F:F,K161),""))</f>
        <v/>
      </c>
      <c r="G161" s="130" t="str">
        <f t="shared" si="3"/>
        <v/>
      </c>
      <c r="K161" s="90">
        <v>160</v>
      </c>
    </row>
    <row r="162" spans="1:11">
      <c r="A162" s="24" t="str">
        <f>IFERROR(IF(INDEX('2nd Open'!$A:$F,MATCH('2nd Open Results'!$E162,'2nd Open'!$F:$F,0),1)&gt;0,INDEX('2nd Open'!$A:$F,MATCH('2nd Open Results'!$E162,'2nd Open'!$F:$F,0),1),""),"")</f>
        <v/>
      </c>
      <c r="B162" s="120" t="str">
        <f>IFERROR(IF(INDEX('2nd Open'!$A:$F,MATCH('2nd Open Results'!$E162,'2nd Open'!$F:$F,0),2)&gt;0,INDEX('2nd Open'!$A:$F,MATCH('2nd Open Results'!$E162,'2nd Open'!$F:$F,0),2),""),"")</f>
        <v/>
      </c>
      <c r="C162" s="120" t="str">
        <f>IFERROR(IF(INDEX('2nd Open'!$A:$F,MATCH('2nd Open Results'!E162,'2nd Open'!$F:$F,0),3)&gt;0,INDEX('2nd Open'!$A:$F,MATCH('2nd Open Results'!E162,'2nd Open'!$F:$F,0),3),""),"")</f>
        <v/>
      </c>
      <c r="D162" s="121" t="str">
        <f>IFERROR(IF(SMALL('2nd Open'!F:F,K162)&gt;1000,"nt",SMALL('2nd Open'!F:F,K162)),"")</f>
        <v/>
      </c>
      <c r="E162" s="159" t="str">
        <f>IF(D162="nt",IFERROR(SMALL('2nd Open'!F:F,K162),""),IFERROR(SMALL('2nd Open'!F:F,K162),""))</f>
        <v/>
      </c>
      <c r="G162" s="130" t="str">
        <f t="shared" si="3"/>
        <v/>
      </c>
      <c r="K162" s="90">
        <v>161</v>
      </c>
    </row>
    <row r="163" spans="1:11">
      <c r="A163" s="24" t="str">
        <f>IFERROR(IF(INDEX('2nd Open'!$A:$F,MATCH('2nd Open Results'!$E163,'2nd Open'!$F:$F,0),1)&gt;0,INDEX('2nd Open'!$A:$F,MATCH('2nd Open Results'!$E163,'2nd Open'!$F:$F,0),1),""),"")</f>
        <v/>
      </c>
      <c r="B163" s="120" t="str">
        <f>IFERROR(IF(INDEX('2nd Open'!$A:$F,MATCH('2nd Open Results'!$E163,'2nd Open'!$F:$F,0),2)&gt;0,INDEX('2nd Open'!$A:$F,MATCH('2nd Open Results'!$E163,'2nd Open'!$F:$F,0),2),""),"")</f>
        <v/>
      </c>
      <c r="C163" s="120" t="str">
        <f>IFERROR(IF(INDEX('2nd Open'!$A:$F,MATCH('2nd Open Results'!E163,'2nd Open'!$F:$F,0),3)&gt;0,INDEX('2nd Open'!$A:$F,MATCH('2nd Open Results'!E163,'2nd Open'!$F:$F,0),3),""),"")</f>
        <v/>
      </c>
      <c r="D163" s="121" t="str">
        <f>IFERROR(IF(SMALL('2nd Open'!F:F,K163)&gt;1000,"nt",SMALL('2nd Open'!F:F,K163)),"")</f>
        <v/>
      </c>
      <c r="E163" s="159" t="str">
        <f>IF(D163="nt",IFERROR(SMALL('2nd Open'!F:F,K163),""),IFERROR(SMALL('2nd Open'!F:F,K163),""))</f>
        <v/>
      </c>
      <c r="G163" s="130" t="str">
        <f t="shared" si="3"/>
        <v/>
      </c>
      <c r="K163" s="90">
        <v>162</v>
      </c>
    </row>
    <row r="164" spans="1:11">
      <c r="A164" s="24" t="str">
        <f>IFERROR(IF(INDEX('2nd Open'!$A:$F,MATCH('2nd Open Results'!$E164,'2nd Open'!$F:$F,0),1)&gt;0,INDEX('2nd Open'!$A:$F,MATCH('2nd Open Results'!$E164,'2nd Open'!$F:$F,0),1),""),"")</f>
        <v/>
      </c>
      <c r="B164" s="120" t="str">
        <f>IFERROR(IF(INDEX('2nd Open'!$A:$F,MATCH('2nd Open Results'!$E164,'2nd Open'!$F:$F,0),2)&gt;0,INDEX('2nd Open'!$A:$F,MATCH('2nd Open Results'!$E164,'2nd Open'!$F:$F,0),2),""),"")</f>
        <v/>
      </c>
      <c r="C164" s="120" t="str">
        <f>IFERROR(IF(INDEX('2nd Open'!$A:$F,MATCH('2nd Open Results'!E164,'2nd Open'!$F:$F,0),3)&gt;0,INDEX('2nd Open'!$A:$F,MATCH('2nd Open Results'!E164,'2nd Open'!$F:$F,0),3),""),"")</f>
        <v/>
      </c>
      <c r="D164" s="121" t="str">
        <f>IFERROR(IF(SMALL('2nd Open'!F:F,K164)&gt;1000,"nt",SMALL('2nd Open'!F:F,K164)),"")</f>
        <v/>
      </c>
      <c r="E164" s="159" t="str">
        <f>IF(D164="nt",IFERROR(SMALL('2nd Open'!F:F,K164),""),IFERROR(SMALL('2nd Open'!F:F,K164),""))</f>
        <v/>
      </c>
      <c r="G164" s="130" t="str">
        <f t="shared" si="3"/>
        <v/>
      </c>
      <c r="K164" s="90">
        <v>163</v>
      </c>
    </row>
    <row r="165" spans="1:11">
      <c r="A165" s="24" t="str">
        <f>IFERROR(IF(INDEX('2nd Open'!$A:$F,MATCH('2nd Open Results'!$E165,'2nd Open'!$F:$F,0),1)&gt;0,INDEX('2nd Open'!$A:$F,MATCH('2nd Open Results'!$E165,'2nd Open'!$F:$F,0),1),""),"")</f>
        <v/>
      </c>
      <c r="B165" s="120" t="str">
        <f>IFERROR(IF(INDEX('2nd Open'!$A:$F,MATCH('2nd Open Results'!$E165,'2nd Open'!$F:$F,0),2)&gt;0,INDEX('2nd Open'!$A:$F,MATCH('2nd Open Results'!$E165,'2nd Open'!$F:$F,0),2),""),"")</f>
        <v/>
      </c>
      <c r="C165" s="120" t="str">
        <f>IFERROR(IF(INDEX('2nd Open'!$A:$F,MATCH('2nd Open Results'!E165,'2nd Open'!$F:$F,0),3)&gt;0,INDEX('2nd Open'!$A:$F,MATCH('2nd Open Results'!E165,'2nd Open'!$F:$F,0),3),""),"")</f>
        <v/>
      </c>
      <c r="D165" s="121" t="str">
        <f>IFERROR(IF(SMALL('2nd Open'!F:F,K165)&gt;1000,"nt",SMALL('2nd Open'!F:F,K165)),"")</f>
        <v/>
      </c>
      <c r="E165" s="159" t="str">
        <f>IF(D165="nt",IFERROR(SMALL('2nd Open'!F:F,K165),""),IFERROR(SMALL('2nd Open'!F:F,K165),""))</f>
        <v/>
      </c>
      <c r="G165" s="130" t="str">
        <f t="shared" si="3"/>
        <v/>
      </c>
      <c r="K165" s="90">
        <v>164</v>
      </c>
    </row>
    <row r="166" spans="1:11">
      <c r="A166" s="24" t="str">
        <f>IFERROR(IF(INDEX('2nd Open'!$A:$F,MATCH('2nd Open Results'!$E166,'2nd Open'!$F:$F,0),1)&gt;0,INDEX('2nd Open'!$A:$F,MATCH('2nd Open Results'!$E166,'2nd Open'!$F:$F,0),1),""),"")</f>
        <v/>
      </c>
      <c r="B166" s="120" t="str">
        <f>IFERROR(IF(INDEX('2nd Open'!$A:$F,MATCH('2nd Open Results'!$E166,'2nd Open'!$F:$F,0),2)&gt;0,INDEX('2nd Open'!$A:$F,MATCH('2nd Open Results'!$E166,'2nd Open'!$F:$F,0),2),""),"")</f>
        <v/>
      </c>
      <c r="C166" s="120" t="str">
        <f>IFERROR(IF(INDEX('2nd Open'!$A:$F,MATCH('2nd Open Results'!E166,'2nd Open'!$F:$F,0),3)&gt;0,INDEX('2nd Open'!$A:$F,MATCH('2nd Open Results'!E166,'2nd Open'!$F:$F,0),3),""),"")</f>
        <v/>
      </c>
      <c r="D166" s="121" t="str">
        <f>IFERROR(IF(SMALL('2nd Open'!F:F,K166)&gt;1000,"nt",SMALL('2nd Open'!F:F,K166)),"")</f>
        <v/>
      </c>
      <c r="E166" s="159" t="str">
        <f>IF(D166="nt",IFERROR(SMALL('2nd Open'!F:F,K166),""),IFERROR(SMALL('2nd Open'!F:F,K166),""))</f>
        <v/>
      </c>
      <c r="G166" s="130" t="str">
        <f t="shared" si="3"/>
        <v/>
      </c>
      <c r="K166" s="90">
        <v>165</v>
      </c>
    </row>
    <row r="167" spans="1:11">
      <c r="A167" s="24" t="str">
        <f>IFERROR(IF(INDEX('2nd Open'!$A:$F,MATCH('2nd Open Results'!$E167,'2nd Open'!$F:$F,0),1)&gt;0,INDEX('2nd Open'!$A:$F,MATCH('2nd Open Results'!$E167,'2nd Open'!$F:$F,0),1),""),"")</f>
        <v/>
      </c>
      <c r="B167" s="120" t="str">
        <f>IFERROR(IF(INDEX('2nd Open'!$A:$F,MATCH('2nd Open Results'!$E167,'2nd Open'!$F:$F,0),2)&gt;0,INDEX('2nd Open'!$A:$F,MATCH('2nd Open Results'!$E167,'2nd Open'!$F:$F,0),2),""),"")</f>
        <v/>
      </c>
      <c r="C167" s="120" t="str">
        <f>IFERROR(IF(INDEX('2nd Open'!$A:$F,MATCH('2nd Open Results'!E167,'2nd Open'!$F:$F,0),3)&gt;0,INDEX('2nd Open'!$A:$F,MATCH('2nd Open Results'!E167,'2nd Open'!$F:$F,0),3),""),"")</f>
        <v/>
      </c>
      <c r="D167" s="121" t="str">
        <f>IFERROR(IF(SMALL('2nd Open'!F:F,K167)&gt;1000,"nt",SMALL('2nd Open'!F:F,K167)),"")</f>
        <v/>
      </c>
      <c r="E167" s="159" t="str">
        <f>IF(D167="nt",IFERROR(SMALL('2nd Open'!F:F,K167),""),IFERROR(SMALL('2nd Open'!F:F,K167),""))</f>
        <v/>
      </c>
      <c r="G167" s="130" t="str">
        <f t="shared" si="3"/>
        <v/>
      </c>
      <c r="K167" s="90">
        <v>166</v>
      </c>
    </row>
    <row r="168" spans="1:11">
      <c r="A168" s="24" t="str">
        <f>IFERROR(IF(INDEX('2nd Open'!$A:$F,MATCH('2nd Open Results'!$E168,'2nd Open'!$F:$F,0),1)&gt;0,INDEX('2nd Open'!$A:$F,MATCH('2nd Open Results'!$E168,'2nd Open'!$F:$F,0),1),""),"")</f>
        <v/>
      </c>
      <c r="B168" s="120" t="str">
        <f>IFERROR(IF(INDEX('2nd Open'!$A:$F,MATCH('2nd Open Results'!$E168,'2nd Open'!$F:$F,0),2)&gt;0,INDEX('2nd Open'!$A:$F,MATCH('2nd Open Results'!$E168,'2nd Open'!$F:$F,0),2),""),"")</f>
        <v/>
      </c>
      <c r="C168" s="120" t="str">
        <f>IFERROR(IF(INDEX('2nd Open'!$A:$F,MATCH('2nd Open Results'!E168,'2nd Open'!$F:$F,0),3)&gt;0,INDEX('2nd Open'!$A:$F,MATCH('2nd Open Results'!E168,'2nd Open'!$F:$F,0),3),""),"")</f>
        <v/>
      </c>
      <c r="D168" s="121" t="str">
        <f>IFERROR(IF(SMALL('2nd Open'!F:F,K168)&gt;1000,"nt",SMALL('2nd Open'!F:F,K168)),"")</f>
        <v/>
      </c>
      <c r="E168" s="159" t="str">
        <f>IF(D168="nt",IFERROR(SMALL('2nd Open'!F:F,K168),""),IFERROR(SMALL('2nd Open'!F:F,K168),""))</f>
        <v/>
      </c>
      <c r="G168" s="130" t="str">
        <f t="shared" si="3"/>
        <v/>
      </c>
      <c r="K168" s="90">
        <v>167</v>
      </c>
    </row>
    <row r="169" spans="1:11">
      <c r="A169" s="24" t="str">
        <f>IFERROR(IF(INDEX('2nd Open'!$A:$F,MATCH('2nd Open Results'!$E169,'2nd Open'!$F:$F,0),1)&gt;0,INDEX('2nd Open'!$A:$F,MATCH('2nd Open Results'!$E169,'2nd Open'!$F:$F,0),1),""),"")</f>
        <v/>
      </c>
      <c r="B169" s="120" t="str">
        <f>IFERROR(IF(INDEX('2nd Open'!$A:$F,MATCH('2nd Open Results'!$E169,'2nd Open'!$F:$F,0),2)&gt;0,INDEX('2nd Open'!$A:$F,MATCH('2nd Open Results'!$E169,'2nd Open'!$F:$F,0),2),""),"")</f>
        <v/>
      </c>
      <c r="C169" s="120" t="str">
        <f>IFERROR(IF(INDEX('2nd Open'!$A:$F,MATCH('2nd Open Results'!E169,'2nd Open'!$F:$F,0),3)&gt;0,INDEX('2nd Open'!$A:$F,MATCH('2nd Open Results'!E169,'2nd Open'!$F:$F,0),3),""),"")</f>
        <v/>
      </c>
      <c r="D169" s="121" t="str">
        <f>IFERROR(IF(SMALL('2nd Open'!F:F,K169)&gt;1000,"nt",SMALL('2nd Open'!F:F,K169)),"")</f>
        <v/>
      </c>
      <c r="E169" s="159" t="str">
        <f>IF(D169="nt",IFERROR(SMALL('2nd Open'!F:F,K169),""),IFERROR(SMALL('2nd Open'!F:F,K169),""))</f>
        <v/>
      </c>
      <c r="G169" s="130" t="str">
        <f t="shared" si="3"/>
        <v/>
      </c>
      <c r="K169" s="90">
        <v>168</v>
      </c>
    </row>
    <row r="170" spans="1:11">
      <c r="A170" s="24" t="str">
        <f>IFERROR(IF(INDEX('2nd Open'!$A:$F,MATCH('2nd Open Results'!$E170,'2nd Open'!$F:$F,0),1)&gt;0,INDEX('2nd Open'!$A:$F,MATCH('2nd Open Results'!$E170,'2nd Open'!$F:$F,0),1),""),"")</f>
        <v/>
      </c>
      <c r="B170" s="120" t="str">
        <f>IFERROR(IF(INDEX('2nd Open'!$A:$F,MATCH('2nd Open Results'!$E170,'2nd Open'!$F:$F,0),2)&gt;0,INDEX('2nd Open'!$A:$F,MATCH('2nd Open Results'!$E170,'2nd Open'!$F:$F,0),2),""),"")</f>
        <v/>
      </c>
      <c r="C170" s="120" t="str">
        <f>IFERROR(IF(INDEX('2nd Open'!$A:$F,MATCH('2nd Open Results'!E170,'2nd Open'!$F:$F,0),3)&gt;0,INDEX('2nd Open'!$A:$F,MATCH('2nd Open Results'!E170,'2nd Open'!$F:$F,0),3),""),"")</f>
        <v/>
      </c>
      <c r="D170" s="121" t="str">
        <f>IFERROR(IF(SMALL('2nd Open'!F:F,K170)&gt;1000,"nt",SMALL('2nd Open'!F:F,K170)),"")</f>
        <v/>
      </c>
      <c r="E170" s="159" t="str">
        <f>IF(D170="nt",IFERROR(SMALL('2nd Open'!F:F,K170),""),IFERROR(SMALL('2nd Open'!F:F,K170),""))</f>
        <v/>
      </c>
      <c r="G170" s="130" t="str">
        <f t="shared" si="3"/>
        <v/>
      </c>
      <c r="K170" s="90">
        <v>169</v>
      </c>
    </row>
    <row r="171" spans="1:11">
      <c r="A171" s="24" t="str">
        <f>IFERROR(IF(INDEX('2nd Open'!$A:$F,MATCH('2nd Open Results'!$E171,'2nd Open'!$F:$F,0),1)&gt;0,INDEX('2nd Open'!$A:$F,MATCH('2nd Open Results'!$E171,'2nd Open'!$F:$F,0),1),""),"")</f>
        <v/>
      </c>
      <c r="B171" s="120" t="str">
        <f>IFERROR(IF(INDEX('2nd Open'!$A:$F,MATCH('2nd Open Results'!$E171,'2nd Open'!$F:$F,0),2)&gt;0,INDEX('2nd Open'!$A:$F,MATCH('2nd Open Results'!$E171,'2nd Open'!$F:$F,0),2),""),"")</f>
        <v/>
      </c>
      <c r="C171" s="120" t="str">
        <f>IFERROR(IF(INDEX('2nd Open'!$A:$F,MATCH('2nd Open Results'!E171,'2nd Open'!$F:$F,0),3)&gt;0,INDEX('2nd Open'!$A:$F,MATCH('2nd Open Results'!E171,'2nd Open'!$F:$F,0),3),""),"")</f>
        <v/>
      </c>
      <c r="D171" s="121" t="str">
        <f>IFERROR(IF(SMALL('2nd Open'!F:F,K171)&gt;1000,"nt",SMALL('2nd Open'!F:F,K171)),"")</f>
        <v/>
      </c>
      <c r="E171" s="159" t="str">
        <f>IF(D171="nt",IFERROR(SMALL('2nd Open'!F:F,K171),""),IFERROR(SMALL('2nd Open'!F:F,K171),""))</f>
        <v/>
      </c>
      <c r="G171" s="130" t="str">
        <f t="shared" si="3"/>
        <v/>
      </c>
      <c r="K171" s="90">
        <v>170</v>
      </c>
    </row>
    <row r="172" spans="1:11">
      <c r="A172" s="24" t="str">
        <f>IFERROR(IF(INDEX('2nd Open'!$A:$F,MATCH('2nd Open Results'!$E172,'2nd Open'!$F:$F,0),1)&gt;0,INDEX('2nd Open'!$A:$F,MATCH('2nd Open Results'!$E172,'2nd Open'!$F:$F,0),1),""),"")</f>
        <v/>
      </c>
      <c r="B172" s="120" t="str">
        <f>IFERROR(IF(INDEX('2nd Open'!$A:$F,MATCH('2nd Open Results'!$E172,'2nd Open'!$F:$F,0),2)&gt;0,INDEX('2nd Open'!$A:$F,MATCH('2nd Open Results'!$E172,'2nd Open'!$F:$F,0),2),""),"")</f>
        <v/>
      </c>
      <c r="C172" s="120" t="str">
        <f>IFERROR(IF(INDEX('2nd Open'!$A:$F,MATCH('2nd Open Results'!E172,'2nd Open'!$F:$F,0),3)&gt;0,INDEX('2nd Open'!$A:$F,MATCH('2nd Open Results'!E172,'2nd Open'!$F:$F,0),3),""),"")</f>
        <v/>
      </c>
      <c r="D172" s="121" t="str">
        <f>IFERROR(IF(SMALL('2nd Open'!F:F,K172)&gt;1000,"nt",SMALL('2nd Open'!F:F,K172)),"")</f>
        <v/>
      </c>
      <c r="E172" s="159" t="str">
        <f>IF(D172="nt",IFERROR(SMALL('2nd Open'!F:F,K172),""),IFERROR(SMALL('2nd Open'!F:F,K172),""))</f>
        <v/>
      </c>
      <c r="G172" s="130" t="str">
        <f t="shared" si="3"/>
        <v/>
      </c>
      <c r="K172" s="90">
        <v>171</v>
      </c>
    </row>
    <row r="173" spans="1:11">
      <c r="A173" s="24" t="str">
        <f>IFERROR(IF(INDEX('2nd Open'!$A:$F,MATCH('2nd Open Results'!$E173,'2nd Open'!$F:$F,0),1)&gt;0,INDEX('2nd Open'!$A:$F,MATCH('2nd Open Results'!$E173,'2nd Open'!$F:$F,0),1),""),"")</f>
        <v/>
      </c>
      <c r="B173" s="120" t="str">
        <f>IFERROR(IF(INDEX('2nd Open'!$A:$F,MATCH('2nd Open Results'!$E173,'2nd Open'!$F:$F,0),2)&gt;0,INDEX('2nd Open'!$A:$F,MATCH('2nd Open Results'!$E173,'2nd Open'!$F:$F,0),2),""),"")</f>
        <v/>
      </c>
      <c r="C173" s="120" t="str">
        <f>IFERROR(IF(INDEX('2nd Open'!$A:$F,MATCH('2nd Open Results'!E173,'2nd Open'!$F:$F,0),3)&gt;0,INDEX('2nd Open'!$A:$F,MATCH('2nd Open Results'!E173,'2nd Open'!$F:$F,0),3),""),"")</f>
        <v/>
      </c>
      <c r="D173" s="121" t="str">
        <f>IFERROR(IF(SMALL('2nd Open'!F:F,K173)&gt;1000,"nt",SMALL('2nd Open'!F:F,K173)),"")</f>
        <v/>
      </c>
      <c r="E173" s="159" t="str">
        <f>IF(D173="nt",IFERROR(SMALL('2nd Open'!F:F,K173),""),IFERROR(SMALL('2nd Open'!F:F,K173),""))</f>
        <v/>
      </c>
      <c r="G173" s="130" t="str">
        <f t="shared" si="3"/>
        <v/>
      </c>
      <c r="K173" s="90">
        <v>172</v>
      </c>
    </row>
    <row r="174" spans="1:11">
      <c r="A174" s="24" t="str">
        <f>IFERROR(IF(INDEX('2nd Open'!$A:$F,MATCH('2nd Open Results'!$E174,'2nd Open'!$F:$F,0),1)&gt;0,INDEX('2nd Open'!$A:$F,MATCH('2nd Open Results'!$E174,'2nd Open'!$F:$F,0),1),""),"")</f>
        <v/>
      </c>
      <c r="B174" s="120" t="str">
        <f>IFERROR(IF(INDEX('2nd Open'!$A:$F,MATCH('2nd Open Results'!$E174,'2nd Open'!$F:$F,0),2)&gt;0,INDEX('2nd Open'!$A:$F,MATCH('2nd Open Results'!$E174,'2nd Open'!$F:$F,0),2),""),"")</f>
        <v/>
      </c>
      <c r="C174" s="120" t="str">
        <f>IFERROR(IF(INDEX('2nd Open'!$A:$F,MATCH('2nd Open Results'!E174,'2nd Open'!$F:$F,0),3)&gt;0,INDEX('2nd Open'!$A:$F,MATCH('2nd Open Results'!E174,'2nd Open'!$F:$F,0),3),""),"")</f>
        <v/>
      </c>
      <c r="D174" s="121" t="str">
        <f>IFERROR(IF(SMALL('2nd Open'!F:F,K174)&gt;1000,"nt",SMALL('2nd Open'!F:F,K174)),"")</f>
        <v/>
      </c>
      <c r="E174" s="159" t="str">
        <f>IF(D174="nt",IFERROR(SMALL('2nd Open'!F:F,K174),""),IFERROR(SMALL('2nd Open'!F:F,K174),""))</f>
        <v/>
      </c>
      <c r="G174" s="130" t="str">
        <f t="shared" si="3"/>
        <v/>
      </c>
      <c r="K174" s="90">
        <v>173</v>
      </c>
    </row>
    <row r="175" spans="1:11">
      <c r="A175" s="24" t="str">
        <f>IFERROR(IF(INDEX('2nd Open'!$A:$F,MATCH('2nd Open Results'!$E175,'2nd Open'!$F:$F,0),1)&gt;0,INDEX('2nd Open'!$A:$F,MATCH('2nd Open Results'!$E175,'2nd Open'!$F:$F,0),1),""),"")</f>
        <v/>
      </c>
      <c r="B175" s="120" t="str">
        <f>IFERROR(IF(INDEX('2nd Open'!$A:$F,MATCH('2nd Open Results'!$E175,'2nd Open'!$F:$F,0),2)&gt;0,INDEX('2nd Open'!$A:$F,MATCH('2nd Open Results'!$E175,'2nd Open'!$F:$F,0),2),""),"")</f>
        <v/>
      </c>
      <c r="C175" s="120" t="str">
        <f>IFERROR(IF(INDEX('2nd Open'!$A:$F,MATCH('2nd Open Results'!E175,'2nd Open'!$F:$F,0),3)&gt;0,INDEX('2nd Open'!$A:$F,MATCH('2nd Open Results'!E175,'2nd Open'!$F:$F,0),3),""),"")</f>
        <v/>
      </c>
      <c r="D175" s="121" t="str">
        <f>IFERROR(IF(SMALL('2nd Open'!F:F,K175)&gt;1000,"nt",SMALL('2nd Open'!F:F,K175)),"")</f>
        <v/>
      </c>
      <c r="E175" s="159" t="str">
        <f>IF(D175="nt",IFERROR(SMALL('2nd Open'!F:F,K175),""),IFERROR(SMALL('2nd Open'!F:F,K175),""))</f>
        <v/>
      </c>
      <c r="G175" s="130" t="str">
        <f t="shared" si="3"/>
        <v/>
      </c>
      <c r="K175" s="90">
        <v>174</v>
      </c>
    </row>
    <row r="176" spans="1:11">
      <c r="A176" s="24" t="str">
        <f>IFERROR(IF(INDEX('2nd Open'!$A:$F,MATCH('2nd Open Results'!$E176,'2nd Open'!$F:$F,0),1)&gt;0,INDEX('2nd Open'!$A:$F,MATCH('2nd Open Results'!$E176,'2nd Open'!$F:$F,0),1),""),"")</f>
        <v/>
      </c>
      <c r="B176" s="120" t="str">
        <f>IFERROR(IF(INDEX('2nd Open'!$A:$F,MATCH('2nd Open Results'!$E176,'2nd Open'!$F:$F,0),2)&gt;0,INDEX('2nd Open'!$A:$F,MATCH('2nd Open Results'!$E176,'2nd Open'!$F:$F,0),2),""),"")</f>
        <v/>
      </c>
      <c r="C176" s="120" t="str">
        <f>IFERROR(IF(INDEX('2nd Open'!$A:$F,MATCH('2nd Open Results'!E176,'2nd Open'!$F:$F,0),3)&gt;0,INDEX('2nd Open'!$A:$F,MATCH('2nd Open Results'!E176,'2nd Open'!$F:$F,0),3),""),"")</f>
        <v/>
      </c>
      <c r="D176" s="121" t="str">
        <f>IFERROR(IF(SMALL('2nd Open'!F:F,K176)&gt;1000,"nt",SMALL('2nd Open'!F:F,K176)),"")</f>
        <v/>
      </c>
      <c r="E176" s="159" t="str">
        <f>IF(D176="nt",IFERROR(SMALL('2nd Open'!F:F,K176),""),IFERROR(SMALL('2nd Open'!F:F,K176),""))</f>
        <v/>
      </c>
      <c r="G176" s="130" t="str">
        <f t="shared" si="3"/>
        <v/>
      </c>
      <c r="K176" s="90">
        <v>175</v>
      </c>
    </row>
    <row r="177" spans="1:11">
      <c r="A177" s="24" t="str">
        <f>IFERROR(IF(INDEX('2nd Open'!$A:$F,MATCH('2nd Open Results'!$E177,'2nd Open'!$F:$F,0),1)&gt;0,INDEX('2nd Open'!$A:$F,MATCH('2nd Open Results'!$E177,'2nd Open'!$F:$F,0),1),""),"")</f>
        <v/>
      </c>
      <c r="B177" s="120" t="str">
        <f>IFERROR(IF(INDEX('2nd Open'!$A:$F,MATCH('2nd Open Results'!$E177,'2nd Open'!$F:$F,0),2)&gt;0,INDEX('2nd Open'!$A:$F,MATCH('2nd Open Results'!$E177,'2nd Open'!$F:$F,0),2),""),"")</f>
        <v/>
      </c>
      <c r="C177" s="120" t="str">
        <f>IFERROR(IF(INDEX('2nd Open'!$A:$F,MATCH('2nd Open Results'!E177,'2nd Open'!$F:$F,0),3)&gt;0,INDEX('2nd Open'!$A:$F,MATCH('2nd Open Results'!E177,'2nd Open'!$F:$F,0),3),""),"")</f>
        <v/>
      </c>
      <c r="D177" s="121" t="str">
        <f>IFERROR(IF(SMALL('2nd Open'!F:F,K177)&gt;1000,"nt",SMALL('2nd Open'!F:F,K177)),"")</f>
        <v/>
      </c>
      <c r="E177" s="159" t="str">
        <f>IF(D177="nt",IFERROR(SMALL('2nd Open'!F:F,K177),""),IFERROR(SMALL('2nd Open'!F:F,K177),""))</f>
        <v/>
      </c>
      <c r="G177" s="130" t="str">
        <f t="shared" si="3"/>
        <v/>
      </c>
      <c r="K177" s="90">
        <v>176</v>
      </c>
    </row>
    <row r="178" spans="1:11">
      <c r="A178" s="24" t="str">
        <f>IFERROR(IF(INDEX('2nd Open'!$A:$F,MATCH('2nd Open Results'!$E178,'2nd Open'!$F:$F,0),1)&gt;0,INDEX('2nd Open'!$A:$F,MATCH('2nd Open Results'!$E178,'2nd Open'!$F:$F,0),1),""),"")</f>
        <v/>
      </c>
      <c r="B178" s="120" t="str">
        <f>IFERROR(IF(INDEX('2nd Open'!$A:$F,MATCH('2nd Open Results'!$E178,'2nd Open'!$F:$F,0),2)&gt;0,INDEX('2nd Open'!$A:$F,MATCH('2nd Open Results'!$E178,'2nd Open'!$F:$F,0),2),""),"")</f>
        <v/>
      </c>
      <c r="C178" s="120" t="str">
        <f>IFERROR(IF(INDEX('2nd Open'!$A:$F,MATCH('2nd Open Results'!E178,'2nd Open'!$F:$F,0),3)&gt;0,INDEX('2nd Open'!$A:$F,MATCH('2nd Open Results'!E178,'2nd Open'!$F:$F,0),3),""),"")</f>
        <v/>
      </c>
      <c r="D178" s="121" t="str">
        <f>IFERROR(IF(SMALL('2nd Open'!F:F,K178)&gt;1000,"nt",SMALL('2nd Open'!F:F,K178)),"")</f>
        <v/>
      </c>
      <c r="E178" s="159" t="str">
        <f>IF(D178="nt",IFERROR(SMALL('2nd Open'!F:F,K178),""),IFERROR(SMALL('2nd Open'!F:F,K178),""))</f>
        <v/>
      </c>
      <c r="G178" s="130" t="str">
        <f t="shared" si="3"/>
        <v/>
      </c>
      <c r="K178" s="90">
        <v>177</v>
      </c>
    </row>
    <row r="179" spans="1:11">
      <c r="A179" s="24" t="str">
        <f>IFERROR(IF(INDEX('2nd Open'!$A:$F,MATCH('2nd Open Results'!$E179,'2nd Open'!$F:$F,0),1)&gt;0,INDEX('2nd Open'!$A:$F,MATCH('2nd Open Results'!$E179,'2nd Open'!$F:$F,0),1),""),"")</f>
        <v/>
      </c>
      <c r="B179" s="120" t="str">
        <f>IFERROR(IF(INDEX('2nd Open'!$A:$F,MATCH('2nd Open Results'!$E179,'2nd Open'!$F:$F,0),2)&gt;0,INDEX('2nd Open'!$A:$F,MATCH('2nd Open Results'!$E179,'2nd Open'!$F:$F,0),2),""),"")</f>
        <v/>
      </c>
      <c r="C179" s="120" t="str">
        <f>IFERROR(IF(INDEX('2nd Open'!$A:$F,MATCH('2nd Open Results'!E179,'2nd Open'!$F:$F,0),3)&gt;0,INDEX('2nd Open'!$A:$F,MATCH('2nd Open Results'!E179,'2nd Open'!$F:$F,0),3),""),"")</f>
        <v/>
      </c>
      <c r="D179" s="121" t="str">
        <f>IFERROR(IF(SMALL('2nd Open'!F:F,K179)&gt;1000,"nt",SMALL('2nd Open'!F:F,K179)),"")</f>
        <v/>
      </c>
      <c r="E179" s="159" t="str">
        <f>IF(D179="nt",IFERROR(SMALL('2nd Open'!F:F,K179),""),IFERROR(SMALL('2nd Open'!F:F,K179),""))</f>
        <v/>
      </c>
      <c r="G179" s="130" t="str">
        <f t="shared" si="3"/>
        <v/>
      </c>
      <c r="K179" s="90">
        <v>178</v>
      </c>
    </row>
    <row r="180" spans="1:11">
      <c r="A180" s="24" t="str">
        <f>IFERROR(IF(INDEX('2nd Open'!$A:$F,MATCH('2nd Open Results'!$E180,'2nd Open'!$F:$F,0),1)&gt;0,INDEX('2nd Open'!$A:$F,MATCH('2nd Open Results'!$E180,'2nd Open'!$F:$F,0),1),""),"")</f>
        <v/>
      </c>
      <c r="B180" s="120" t="str">
        <f>IFERROR(IF(INDEX('2nd Open'!$A:$F,MATCH('2nd Open Results'!$E180,'2nd Open'!$F:$F,0),2)&gt;0,INDEX('2nd Open'!$A:$F,MATCH('2nd Open Results'!$E180,'2nd Open'!$F:$F,0),2),""),"")</f>
        <v/>
      </c>
      <c r="C180" s="120" t="str">
        <f>IFERROR(IF(INDEX('2nd Open'!$A:$F,MATCH('2nd Open Results'!E180,'2nd Open'!$F:$F,0),3)&gt;0,INDEX('2nd Open'!$A:$F,MATCH('2nd Open Results'!E180,'2nd Open'!$F:$F,0),3),""),"")</f>
        <v/>
      </c>
      <c r="D180" s="121" t="str">
        <f>IFERROR(IF(SMALL('2nd Open'!F:F,K180)&gt;1000,"nt",SMALL('2nd Open'!F:F,K180)),"")</f>
        <v/>
      </c>
      <c r="E180" s="159" t="str">
        <f>IF(D180="nt",IFERROR(SMALL('2nd Open'!F:F,K180),""),IFERROR(SMALL('2nd Open'!F:F,K180),""))</f>
        <v/>
      </c>
      <c r="G180" s="130" t="str">
        <f t="shared" si="3"/>
        <v/>
      </c>
      <c r="K180" s="90">
        <v>179</v>
      </c>
    </row>
    <row r="181" spans="1:11">
      <c r="A181" s="24" t="str">
        <f>IFERROR(IF(INDEX('2nd Open'!$A:$F,MATCH('2nd Open Results'!$E181,'2nd Open'!$F:$F,0),1)&gt;0,INDEX('2nd Open'!$A:$F,MATCH('2nd Open Results'!$E181,'2nd Open'!$F:$F,0),1),""),"")</f>
        <v/>
      </c>
      <c r="B181" s="120" t="str">
        <f>IFERROR(IF(INDEX('2nd Open'!$A:$F,MATCH('2nd Open Results'!$E181,'2nd Open'!$F:$F,0),2)&gt;0,INDEX('2nd Open'!$A:$F,MATCH('2nd Open Results'!$E181,'2nd Open'!$F:$F,0),2),""),"")</f>
        <v/>
      </c>
      <c r="C181" s="120" t="str">
        <f>IFERROR(IF(INDEX('2nd Open'!$A:$F,MATCH('2nd Open Results'!E181,'2nd Open'!$F:$F,0),3)&gt;0,INDEX('2nd Open'!$A:$F,MATCH('2nd Open Results'!E181,'2nd Open'!$F:$F,0),3),""),"")</f>
        <v/>
      </c>
      <c r="D181" s="121" t="str">
        <f>IFERROR(IF(SMALL('2nd Open'!F:F,K181)&gt;1000,"nt",SMALL('2nd Open'!F:F,K181)),"")</f>
        <v/>
      </c>
      <c r="E181" s="159" t="str">
        <f>IF(D181="nt",IFERROR(SMALL('2nd Open'!F:F,K181),""),IFERROR(SMALL('2nd Open'!F:F,K181),""))</f>
        <v/>
      </c>
      <c r="G181" s="130" t="str">
        <f t="shared" si="3"/>
        <v/>
      </c>
      <c r="K181" s="90">
        <v>180</v>
      </c>
    </row>
    <row r="182" spans="1:11">
      <c r="A182" s="24" t="str">
        <f>IFERROR(IF(INDEX('2nd Open'!$A:$F,MATCH('2nd Open Results'!$E182,'2nd Open'!$F:$F,0),1)&gt;0,INDEX('2nd Open'!$A:$F,MATCH('2nd Open Results'!$E182,'2nd Open'!$F:$F,0),1),""),"")</f>
        <v/>
      </c>
      <c r="B182" s="120" t="str">
        <f>IFERROR(IF(INDEX('2nd Open'!$A:$F,MATCH('2nd Open Results'!$E182,'2nd Open'!$F:$F,0),2)&gt;0,INDEX('2nd Open'!$A:$F,MATCH('2nd Open Results'!$E182,'2nd Open'!$F:$F,0),2),""),"")</f>
        <v/>
      </c>
      <c r="C182" s="120" t="str">
        <f>IFERROR(IF(INDEX('2nd Open'!$A:$F,MATCH('2nd Open Results'!E182,'2nd Open'!$F:$F,0),3)&gt;0,INDEX('2nd Open'!$A:$F,MATCH('2nd Open Results'!E182,'2nd Open'!$F:$F,0),3),""),"")</f>
        <v/>
      </c>
      <c r="D182" s="121" t="str">
        <f>IFERROR(IF(SMALL('2nd Open'!F:F,K182)&gt;1000,"nt",SMALL('2nd Open'!F:F,K182)),"")</f>
        <v/>
      </c>
      <c r="E182" s="159" t="str">
        <f>IF(D182="nt",IFERROR(SMALL('2nd Open'!F:F,K182),""),IFERROR(SMALL('2nd Open'!F:F,K182),""))</f>
        <v/>
      </c>
      <c r="G182" s="130" t="str">
        <f t="shared" si="3"/>
        <v/>
      </c>
      <c r="K182" s="90">
        <v>181</v>
      </c>
    </row>
    <row r="183" spans="1:11">
      <c r="A183" s="24" t="str">
        <f>IFERROR(IF(INDEX('2nd Open'!$A:$F,MATCH('2nd Open Results'!$E183,'2nd Open'!$F:$F,0),1)&gt;0,INDEX('2nd Open'!$A:$F,MATCH('2nd Open Results'!$E183,'2nd Open'!$F:$F,0),1),""),"")</f>
        <v/>
      </c>
      <c r="B183" s="120" t="str">
        <f>IFERROR(IF(INDEX('2nd Open'!$A:$F,MATCH('2nd Open Results'!$E183,'2nd Open'!$F:$F,0),2)&gt;0,INDEX('2nd Open'!$A:$F,MATCH('2nd Open Results'!$E183,'2nd Open'!$F:$F,0),2),""),"")</f>
        <v/>
      </c>
      <c r="C183" s="120" t="str">
        <f>IFERROR(IF(INDEX('2nd Open'!$A:$F,MATCH('2nd Open Results'!E183,'2nd Open'!$F:$F,0),3)&gt;0,INDEX('2nd Open'!$A:$F,MATCH('2nd Open Results'!E183,'2nd Open'!$F:$F,0),3),""),"")</f>
        <v/>
      </c>
      <c r="D183" s="121" t="str">
        <f>IFERROR(IF(SMALL('2nd Open'!F:F,K183)&gt;1000,"nt",SMALL('2nd Open'!F:F,K183)),"")</f>
        <v/>
      </c>
      <c r="E183" s="159" t="str">
        <f>IF(D183="nt",IFERROR(SMALL('2nd Open'!F:F,K183),""),IFERROR(SMALL('2nd Open'!F:F,K183),""))</f>
        <v/>
      </c>
      <c r="G183" s="130" t="str">
        <f t="shared" si="3"/>
        <v/>
      </c>
      <c r="K183" s="90">
        <v>182</v>
      </c>
    </row>
    <row r="184" spans="1:11">
      <c r="A184" s="24" t="str">
        <f>IFERROR(IF(INDEX('2nd Open'!$A:$F,MATCH('2nd Open Results'!$E184,'2nd Open'!$F:$F,0),1)&gt;0,INDEX('2nd Open'!$A:$F,MATCH('2nd Open Results'!$E184,'2nd Open'!$F:$F,0),1),""),"")</f>
        <v/>
      </c>
      <c r="B184" s="120" t="str">
        <f>IFERROR(IF(INDEX('2nd Open'!$A:$F,MATCH('2nd Open Results'!$E184,'2nd Open'!$F:$F,0),2)&gt;0,INDEX('2nd Open'!$A:$F,MATCH('2nd Open Results'!$E184,'2nd Open'!$F:$F,0),2),""),"")</f>
        <v/>
      </c>
      <c r="C184" s="120" t="str">
        <f>IFERROR(IF(INDEX('2nd Open'!$A:$F,MATCH('2nd Open Results'!E184,'2nd Open'!$F:$F,0),3)&gt;0,INDEX('2nd Open'!$A:$F,MATCH('2nd Open Results'!E184,'2nd Open'!$F:$F,0),3),""),"")</f>
        <v/>
      </c>
      <c r="D184" s="121" t="str">
        <f>IFERROR(IF(SMALL('2nd Open'!F:F,K184)&gt;1000,"nt",SMALL('2nd Open'!F:F,K184)),"")</f>
        <v/>
      </c>
      <c r="E184" s="159" t="str">
        <f>IF(D184="nt",IFERROR(SMALL('2nd Open'!F:F,K184),""),IFERROR(SMALL('2nd Open'!F:F,K184),""))</f>
        <v/>
      </c>
      <c r="G184" s="130" t="str">
        <f t="shared" si="3"/>
        <v/>
      </c>
      <c r="K184" s="90">
        <v>183</v>
      </c>
    </row>
    <row r="185" spans="1:11">
      <c r="A185" s="24" t="str">
        <f>IFERROR(IF(INDEX('2nd Open'!$A:$F,MATCH('2nd Open Results'!$E185,'2nd Open'!$F:$F,0),1)&gt;0,INDEX('2nd Open'!$A:$F,MATCH('2nd Open Results'!$E185,'2nd Open'!$F:$F,0),1),""),"")</f>
        <v/>
      </c>
      <c r="B185" s="120" t="str">
        <f>IFERROR(IF(INDEX('2nd Open'!$A:$F,MATCH('2nd Open Results'!$E185,'2nd Open'!$F:$F,0),2)&gt;0,INDEX('2nd Open'!$A:$F,MATCH('2nd Open Results'!$E185,'2nd Open'!$F:$F,0),2),""),"")</f>
        <v/>
      </c>
      <c r="C185" s="120" t="str">
        <f>IFERROR(IF(INDEX('2nd Open'!$A:$F,MATCH('2nd Open Results'!E185,'2nd Open'!$F:$F,0),3)&gt;0,INDEX('2nd Open'!$A:$F,MATCH('2nd Open Results'!E185,'2nd Open'!$F:$F,0),3),""),"")</f>
        <v/>
      </c>
      <c r="D185" s="121" t="str">
        <f>IFERROR(IF(SMALL('2nd Open'!F:F,K185)&gt;1000,"nt",SMALL('2nd Open'!F:F,K185)),"")</f>
        <v/>
      </c>
      <c r="E185" s="159" t="str">
        <f>IF(D185="nt",IFERROR(SMALL('2nd Open'!F:F,K185),""),IFERROR(SMALL('2nd Open'!F:F,K185),""))</f>
        <v/>
      </c>
      <c r="G185" s="130" t="str">
        <f t="shared" si="3"/>
        <v/>
      </c>
      <c r="K185" s="90">
        <v>184</v>
      </c>
    </row>
    <row r="186" spans="1:11">
      <c r="A186" s="24" t="str">
        <f>IFERROR(IF(INDEX('2nd Open'!$A:$F,MATCH('2nd Open Results'!$E186,'2nd Open'!$F:$F,0),1)&gt;0,INDEX('2nd Open'!$A:$F,MATCH('2nd Open Results'!$E186,'2nd Open'!$F:$F,0),1),""),"")</f>
        <v/>
      </c>
      <c r="B186" s="120" t="str">
        <f>IFERROR(IF(INDEX('2nd Open'!$A:$F,MATCH('2nd Open Results'!$E186,'2nd Open'!$F:$F,0),2)&gt;0,INDEX('2nd Open'!$A:$F,MATCH('2nd Open Results'!$E186,'2nd Open'!$F:$F,0),2),""),"")</f>
        <v/>
      </c>
      <c r="C186" s="120" t="str">
        <f>IFERROR(IF(INDEX('2nd Open'!$A:$F,MATCH('2nd Open Results'!E186,'2nd Open'!$F:$F,0),3)&gt;0,INDEX('2nd Open'!$A:$F,MATCH('2nd Open Results'!E186,'2nd Open'!$F:$F,0),3),""),"")</f>
        <v/>
      </c>
      <c r="D186" s="121" t="str">
        <f>IFERROR(IF(SMALL('2nd Open'!F:F,K186)&gt;1000,"nt",SMALL('2nd Open'!F:F,K186)),"")</f>
        <v/>
      </c>
      <c r="E186" s="159" t="str">
        <f>IF(D186="nt",IFERROR(SMALL('2nd Open'!F:F,K186),""),IFERROR(SMALL('2nd Open'!F:F,K186),""))</f>
        <v/>
      </c>
      <c r="G186" s="130" t="str">
        <f t="shared" si="3"/>
        <v/>
      </c>
      <c r="K186" s="90">
        <v>185</v>
      </c>
    </row>
    <row r="187" spans="1:11">
      <c r="A187" s="24" t="str">
        <f>IFERROR(IF(INDEX('2nd Open'!$A:$F,MATCH('2nd Open Results'!$E187,'2nd Open'!$F:$F,0),1)&gt;0,INDEX('2nd Open'!$A:$F,MATCH('2nd Open Results'!$E187,'2nd Open'!$F:$F,0),1),""),"")</f>
        <v/>
      </c>
      <c r="B187" s="120" t="str">
        <f>IFERROR(IF(INDEX('2nd Open'!$A:$F,MATCH('2nd Open Results'!$E187,'2nd Open'!$F:$F,0),2)&gt;0,INDEX('2nd Open'!$A:$F,MATCH('2nd Open Results'!$E187,'2nd Open'!$F:$F,0),2),""),"")</f>
        <v/>
      </c>
      <c r="C187" s="120" t="str">
        <f>IFERROR(IF(INDEX('2nd Open'!$A:$F,MATCH('2nd Open Results'!E187,'2nd Open'!$F:$F,0),3)&gt;0,INDEX('2nd Open'!$A:$F,MATCH('2nd Open Results'!E187,'2nd Open'!$F:$F,0),3),""),"")</f>
        <v/>
      </c>
      <c r="D187" s="121" t="str">
        <f>IFERROR(IF(SMALL('2nd Open'!F:F,K187)&gt;1000,"nt",SMALL('2nd Open'!F:F,K187)),"")</f>
        <v/>
      </c>
      <c r="E187" s="159" t="str">
        <f>IF(D187="nt",IFERROR(SMALL('2nd Open'!F:F,K187),""),IFERROR(SMALL('2nd Open'!F:F,K187),""))</f>
        <v/>
      </c>
      <c r="G187" s="130" t="str">
        <f t="shared" si="3"/>
        <v/>
      </c>
      <c r="K187" s="90">
        <v>186</v>
      </c>
    </row>
    <row r="188" spans="1:11">
      <c r="A188" s="24" t="str">
        <f>IFERROR(IF(INDEX('2nd Open'!$A:$F,MATCH('2nd Open Results'!$E188,'2nd Open'!$F:$F,0),1)&gt;0,INDEX('2nd Open'!$A:$F,MATCH('2nd Open Results'!$E188,'2nd Open'!$F:$F,0),1),""),"")</f>
        <v/>
      </c>
      <c r="B188" s="120" t="str">
        <f>IFERROR(IF(INDEX('2nd Open'!$A:$F,MATCH('2nd Open Results'!$E188,'2nd Open'!$F:$F,0),2)&gt;0,INDEX('2nd Open'!$A:$F,MATCH('2nd Open Results'!$E188,'2nd Open'!$F:$F,0),2),""),"")</f>
        <v/>
      </c>
      <c r="C188" s="120" t="str">
        <f>IFERROR(IF(INDEX('2nd Open'!$A:$F,MATCH('2nd Open Results'!E188,'2nd Open'!$F:$F,0),3)&gt;0,INDEX('2nd Open'!$A:$F,MATCH('2nd Open Results'!E188,'2nd Open'!$F:$F,0),3),""),"")</f>
        <v/>
      </c>
      <c r="D188" s="121" t="str">
        <f>IFERROR(IF(SMALL('2nd Open'!F:F,K188)&gt;1000,"nt",SMALL('2nd Open'!F:F,K188)),"")</f>
        <v/>
      </c>
      <c r="E188" s="159" t="str">
        <f>IF(D188="nt",IFERROR(SMALL('2nd Open'!F:F,K188),""),IFERROR(SMALL('2nd Open'!F:F,K188),""))</f>
        <v/>
      </c>
      <c r="G188" s="130" t="str">
        <f t="shared" si="3"/>
        <v/>
      </c>
      <c r="K188" s="90">
        <v>187</v>
      </c>
    </row>
    <row r="189" spans="1:11">
      <c r="A189" s="24" t="str">
        <f>IFERROR(IF(INDEX('2nd Open'!$A:$F,MATCH('2nd Open Results'!$E189,'2nd Open'!$F:$F,0),1)&gt;0,INDEX('2nd Open'!$A:$F,MATCH('2nd Open Results'!$E189,'2nd Open'!$F:$F,0),1),""),"")</f>
        <v/>
      </c>
      <c r="B189" s="120" t="str">
        <f>IFERROR(IF(INDEX('2nd Open'!$A:$F,MATCH('2nd Open Results'!$E189,'2nd Open'!$F:$F,0),2)&gt;0,INDEX('2nd Open'!$A:$F,MATCH('2nd Open Results'!$E189,'2nd Open'!$F:$F,0),2),""),"")</f>
        <v/>
      </c>
      <c r="C189" s="120" t="str">
        <f>IFERROR(IF(INDEX('2nd Open'!$A:$F,MATCH('2nd Open Results'!E189,'2nd Open'!$F:$F,0),3)&gt;0,INDEX('2nd Open'!$A:$F,MATCH('2nd Open Results'!E189,'2nd Open'!$F:$F,0),3),""),"")</f>
        <v/>
      </c>
      <c r="D189" s="121" t="str">
        <f>IFERROR(IF(SMALL('2nd Open'!F:F,K189)&gt;1000,"nt",SMALL('2nd Open'!F:F,K189)),"")</f>
        <v/>
      </c>
      <c r="E189" s="159" t="str">
        <f>IF(D189="nt",IFERROR(SMALL('2nd Open'!F:F,K189),""),IFERROR(SMALL('2nd Open'!F:F,K189),""))</f>
        <v/>
      </c>
      <c r="G189" s="130" t="str">
        <f t="shared" si="3"/>
        <v/>
      </c>
      <c r="K189" s="90">
        <v>188</v>
      </c>
    </row>
    <row r="190" spans="1:11">
      <c r="A190" s="24" t="str">
        <f>IFERROR(IF(INDEX('2nd Open'!$A:$F,MATCH('2nd Open Results'!$E190,'2nd Open'!$F:$F,0),1)&gt;0,INDEX('2nd Open'!$A:$F,MATCH('2nd Open Results'!$E190,'2nd Open'!$F:$F,0),1),""),"")</f>
        <v/>
      </c>
      <c r="B190" s="120" t="str">
        <f>IFERROR(IF(INDEX('2nd Open'!$A:$F,MATCH('2nd Open Results'!$E190,'2nd Open'!$F:$F,0),2)&gt;0,INDEX('2nd Open'!$A:$F,MATCH('2nd Open Results'!$E190,'2nd Open'!$F:$F,0),2),""),"")</f>
        <v/>
      </c>
      <c r="C190" s="120" t="str">
        <f>IFERROR(IF(INDEX('2nd Open'!$A:$F,MATCH('2nd Open Results'!E190,'2nd Open'!$F:$F,0),3)&gt;0,INDEX('2nd Open'!$A:$F,MATCH('2nd Open Results'!E190,'2nd Open'!$F:$F,0),3),""),"")</f>
        <v/>
      </c>
      <c r="D190" s="121" t="str">
        <f>IFERROR(IF(SMALL('2nd Open'!F:F,K190)&gt;1000,"nt",SMALL('2nd Open'!F:F,K190)),"")</f>
        <v/>
      </c>
      <c r="E190" s="159" t="str">
        <f>IF(D190="nt",IFERROR(SMALL('2nd Open'!F:F,K190),""),IFERROR(SMALL('2nd Open'!F:F,K190),""))</f>
        <v/>
      </c>
      <c r="G190" s="130" t="str">
        <f t="shared" si="3"/>
        <v/>
      </c>
      <c r="K190" s="90">
        <v>189</v>
      </c>
    </row>
    <row r="191" spans="1:11">
      <c r="A191" s="24" t="str">
        <f>IFERROR(IF(INDEX('2nd Open'!$A:$F,MATCH('2nd Open Results'!$E191,'2nd Open'!$F:$F,0),1)&gt;0,INDEX('2nd Open'!$A:$F,MATCH('2nd Open Results'!$E191,'2nd Open'!$F:$F,0),1),""),"")</f>
        <v/>
      </c>
      <c r="B191" s="120" t="str">
        <f>IFERROR(IF(INDEX('2nd Open'!$A:$F,MATCH('2nd Open Results'!$E191,'2nd Open'!$F:$F,0),2)&gt;0,INDEX('2nd Open'!$A:$F,MATCH('2nd Open Results'!$E191,'2nd Open'!$F:$F,0),2),""),"")</f>
        <v/>
      </c>
      <c r="C191" s="120" t="str">
        <f>IFERROR(IF(INDEX('2nd Open'!$A:$F,MATCH('2nd Open Results'!E191,'2nd Open'!$F:$F,0),3)&gt;0,INDEX('2nd Open'!$A:$F,MATCH('2nd Open Results'!E191,'2nd Open'!$F:$F,0),3),""),"")</f>
        <v/>
      </c>
      <c r="D191" s="121" t="str">
        <f>IFERROR(IF(SMALL('2nd Open'!F:F,K191)&gt;1000,"nt",SMALL('2nd Open'!F:F,K191)),"")</f>
        <v/>
      </c>
      <c r="E191" s="159" t="str">
        <f>IF(D191="nt",IFERROR(SMALL('2nd Open'!F:F,K191),""),IFERROR(SMALL('2nd Open'!F:F,K191),""))</f>
        <v/>
      </c>
      <c r="G191" s="130" t="str">
        <f t="shared" si="3"/>
        <v/>
      </c>
      <c r="K191" s="90">
        <v>190</v>
      </c>
    </row>
    <row r="192" spans="1:11">
      <c r="A192" s="24" t="str">
        <f>IFERROR(IF(INDEX('2nd Open'!$A:$F,MATCH('2nd Open Results'!$E192,'2nd Open'!$F:$F,0),1)&gt;0,INDEX('2nd Open'!$A:$F,MATCH('2nd Open Results'!$E192,'2nd Open'!$F:$F,0),1),""),"")</f>
        <v/>
      </c>
      <c r="B192" s="120" t="str">
        <f>IFERROR(IF(INDEX('2nd Open'!$A:$F,MATCH('2nd Open Results'!$E192,'2nd Open'!$F:$F,0),2)&gt;0,INDEX('2nd Open'!$A:$F,MATCH('2nd Open Results'!$E192,'2nd Open'!$F:$F,0),2),""),"")</f>
        <v/>
      </c>
      <c r="C192" s="120" t="str">
        <f>IFERROR(IF(INDEX('2nd Open'!$A:$F,MATCH('2nd Open Results'!E192,'2nd Open'!$F:$F,0),3)&gt;0,INDEX('2nd Open'!$A:$F,MATCH('2nd Open Results'!E192,'2nd Open'!$F:$F,0),3),""),"")</f>
        <v/>
      </c>
      <c r="D192" s="121" t="str">
        <f>IFERROR(IF(SMALL('2nd Open'!F:F,K192)&gt;1000,"nt",SMALL('2nd Open'!F:F,K192)),"")</f>
        <v/>
      </c>
      <c r="E192" s="159" t="str">
        <f>IF(D192="nt",IFERROR(SMALL('2nd Open'!F:F,K192),""),IFERROR(SMALL('2nd Open'!F:F,K192),""))</f>
        <v/>
      </c>
      <c r="G192" s="130" t="str">
        <f t="shared" si="3"/>
        <v/>
      </c>
      <c r="K192" s="90">
        <v>191</v>
      </c>
    </row>
    <row r="193" spans="1:11">
      <c r="A193" s="24" t="str">
        <f>IFERROR(IF(INDEX('2nd Open'!$A:$F,MATCH('2nd Open Results'!$E193,'2nd Open'!$F:$F,0),1)&gt;0,INDEX('2nd Open'!$A:$F,MATCH('2nd Open Results'!$E193,'2nd Open'!$F:$F,0),1),""),"")</f>
        <v/>
      </c>
      <c r="B193" s="120" t="str">
        <f>IFERROR(IF(INDEX('2nd Open'!$A:$F,MATCH('2nd Open Results'!$E193,'2nd Open'!$F:$F,0),2)&gt;0,INDEX('2nd Open'!$A:$F,MATCH('2nd Open Results'!$E193,'2nd Open'!$F:$F,0),2),""),"")</f>
        <v/>
      </c>
      <c r="C193" s="120" t="str">
        <f>IFERROR(IF(INDEX('2nd Open'!$A:$F,MATCH('2nd Open Results'!E193,'2nd Open'!$F:$F,0),3)&gt;0,INDEX('2nd Open'!$A:$F,MATCH('2nd Open Results'!E193,'2nd Open'!$F:$F,0),3),""),"")</f>
        <v/>
      </c>
      <c r="D193" s="121" t="str">
        <f>IFERROR(IF(SMALL('2nd Open'!F:F,K193)&gt;1000,"nt",SMALL('2nd Open'!F:F,K193)),"")</f>
        <v/>
      </c>
      <c r="E193" s="159" t="str">
        <f>IF(D193="nt",IFERROR(SMALL('2nd Open'!F:F,K193),""),IFERROR(SMALL('2nd Open'!F:F,K193),""))</f>
        <v/>
      </c>
      <c r="G193" s="130" t="str">
        <f t="shared" si="3"/>
        <v/>
      </c>
      <c r="K193" s="90">
        <v>192</v>
      </c>
    </row>
    <row r="194" spans="1:11">
      <c r="A194" s="24" t="str">
        <f>IFERROR(IF(INDEX('2nd Open'!$A:$F,MATCH('2nd Open Results'!$E194,'2nd Open'!$F:$F,0),1)&gt;0,INDEX('2nd Open'!$A:$F,MATCH('2nd Open Results'!$E194,'2nd Open'!$F:$F,0),1),""),"")</f>
        <v/>
      </c>
      <c r="B194" s="120" t="str">
        <f>IFERROR(IF(INDEX('2nd Open'!$A:$F,MATCH('2nd Open Results'!$E194,'2nd Open'!$F:$F,0),2)&gt;0,INDEX('2nd Open'!$A:$F,MATCH('2nd Open Results'!$E194,'2nd Open'!$F:$F,0),2),""),"")</f>
        <v/>
      </c>
      <c r="C194" s="120" t="str">
        <f>IFERROR(IF(INDEX('2nd Open'!$A:$F,MATCH('2nd Open Results'!E194,'2nd Open'!$F:$F,0),3)&gt;0,INDEX('2nd Open'!$A:$F,MATCH('2nd Open Results'!E194,'2nd Open'!$F:$F,0),3),""),"")</f>
        <v/>
      </c>
      <c r="D194" s="121" t="str">
        <f>IFERROR(IF(SMALL('2nd Open'!F:F,K194)&gt;1000,"nt",SMALL('2nd Open'!F:F,K194)),"")</f>
        <v/>
      </c>
      <c r="E194" s="159" t="str">
        <f>IF(D194="nt",IFERROR(SMALL('2nd Open'!F:F,K194),""),IFERROR(SMALL('2nd Open'!F:F,K194),""))</f>
        <v/>
      </c>
      <c r="G194" s="130" t="str">
        <f t="shared" si="3"/>
        <v/>
      </c>
      <c r="K194" s="90">
        <v>193</v>
      </c>
    </row>
    <row r="195" spans="1:11">
      <c r="A195" s="24" t="str">
        <f>IFERROR(IF(INDEX('2nd Open'!$A:$F,MATCH('2nd Open Results'!$E195,'2nd Open'!$F:$F,0),1)&gt;0,INDEX('2nd Open'!$A:$F,MATCH('2nd Open Results'!$E195,'2nd Open'!$F:$F,0),1),""),"")</f>
        <v/>
      </c>
      <c r="B195" s="120" t="str">
        <f>IFERROR(IF(INDEX('2nd Open'!$A:$F,MATCH('2nd Open Results'!$E195,'2nd Open'!$F:$F,0),2)&gt;0,INDEX('2nd Open'!$A:$F,MATCH('2nd Open Results'!$E195,'2nd Open'!$F:$F,0),2),""),"")</f>
        <v/>
      </c>
      <c r="C195" s="120" t="str">
        <f>IFERROR(IF(INDEX('2nd Open'!$A:$F,MATCH('2nd Open Results'!E195,'2nd Open'!$F:$F,0),3)&gt;0,INDEX('2nd Open'!$A:$F,MATCH('2nd Open Results'!E195,'2nd Open'!$F:$F,0),3),""),"")</f>
        <v/>
      </c>
      <c r="D195" s="121" t="str">
        <f>IFERROR(IF(SMALL('2nd Open'!F:F,K195)&gt;1000,"nt",SMALL('2nd Open'!F:F,K195)),"")</f>
        <v/>
      </c>
      <c r="E195" s="159" t="str">
        <f>IF(D195="nt",IFERROR(SMALL('2nd Open'!F:F,K195),""),IFERROR(SMALL('2nd Open'!F:F,K195),""))</f>
        <v/>
      </c>
      <c r="G195" s="130" t="str">
        <f t="shared" ref="G195:G251" si="4">IFERROR(VLOOKUP(D195,$H$3:$I$7,2,FALSE),"")</f>
        <v/>
      </c>
      <c r="K195" s="90">
        <v>194</v>
      </c>
    </row>
    <row r="196" spans="1:11">
      <c r="A196" s="24" t="str">
        <f>IFERROR(IF(INDEX('2nd Open'!$A:$F,MATCH('2nd Open Results'!$E196,'2nd Open'!$F:$F,0),1)&gt;0,INDEX('2nd Open'!$A:$F,MATCH('2nd Open Results'!$E196,'2nd Open'!$F:$F,0),1),""),"")</f>
        <v/>
      </c>
      <c r="B196" s="120" t="str">
        <f>IFERROR(IF(INDEX('2nd Open'!$A:$F,MATCH('2nd Open Results'!$E196,'2nd Open'!$F:$F,0),2)&gt;0,INDEX('2nd Open'!$A:$F,MATCH('2nd Open Results'!$E196,'2nd Open'!$F:$F,0),2),""),"")</f>
        <v/>
      </c>
      <c r="C196" s="120" t="str">
        <f>IFERROR(IF(INDEX('2nd Open'!$A:$F,MATCH('2nd Open Results'!E196,'2nd Open'!$F:$F,0),3)&gt;0,INDEX('2nd Open'!$A:$F,MATCH('2nd Open Results'!E196,'2nd Open'!$F:$F,0),3),""),"")</f>
        <v/>
      </c>
      <c r="D196" s="121" t="str">
        <f>IFERROR(IF(SMALL('2nd Open'!F:F,K196)&gt;1000,"nt",SMALL('2nd Open'!F:F,K196)),"")</f>
        <v/>
      </c>
      <c r="E196" s="159" t="str">
        <f>IF(D196="nt",IFERROR(SMALL('2nd Open'!F:F,K196),""),IFERROR(SMALL('2nd Open'!F:F,K196),""))</f>
        <v/>
      </c>
      <c r="G196" s="130" t="str">
        <f t="shared" si="4"/>
        <v/>
      </c>
      <c r="K196" s="90">
        <v>195</v>
      </c>
    </row>
    <row r="197" spans="1:11">
      <c r="A197" s="24" t="str">
        <f>IFERROR(IF(INDEX('2nd Open'!$A:$F,MATCH('2nd Open Results'!$E197,'2nd Open'!$F:$F,0),1)&gt;0,INDEX('2nd Open'!$A:$F,MATCH('2nd Open Results'!$E197,'2nd Open'!$F:$F,0),1),""),"")</f>
        <v/>
      </c>
      <c r="B197" s="120" t="str">
        <f>IFERROR(IF(INDEX('2nd Open'!$A:$F,MATCH('2nd Open Results'!$E197,'2nd Open'!$F:$F,0),2)&gt;0,INDEX('2nd Open'!$A:$F,MATCH('2nd Open Results'!$E197,'2nd Open'!$F:$F,0),2),""),"")</f>
        <v/>
      </c>
      <c r="C197" s="120" t="str">
        <f>IFERROR(IF(INDEX('2nd Open'!$A:$F,MATCH('2nd Open Results'!E197,'2nd Open'!$F:$F,0),3)&gt;0,INDEX('2nd Open'!$A:$F,MATCH('2nd Open Results'!E197,'2nd Open'!$F:$F,0),3),""),"")</f>
        <v/>
      </c>
      <c r="D197" s="121" t="str">
        <f>IFERROR(IF(SMALL('2nd Open'!F:F,K197)&gt;1000,"nt",SMALL('2nd Open'!F:F,K197)),"")</f>
        <v/>
      </c>
      <c r="E197" s="159" t="str">
        <f>IF(D197="nt",IFERROR(SMALL('2nd Open'!F:F,K197),""),IFERROR(SMALL('2nd Open'!F:F,K197),""))</f>
        <v/>
      </c>
      <c r="G197" s="130" t="str">
        <f t="shared" si="4"/>
        <v/>
      </c>
      <c r="K197" s="90">
        <v>196</v>
      </c>
    </row>
    <row r="198" spans="1:11">
      <c r="A198" s="24" t="str">
        <f>IFERROR(IF(INDEX('2nd Open'!$A:$F,MATCH('2nd Open Results'!$E198,'2nd Open'!$F:$F,0),1)&gt;0,INDEX('2nd Open'!$A:$F,MATCH('2nd Open Results'!$E198,'2nd Open'!$F:$F,0),1),""),"")</f>
        <v/>
      </c>
      <c r="B198" s="120" t="str">
        <f>IFERROR(IF(INDEX('2nd Open'!$A:$F,MATCH('2nd Open Results'!$E198,'2nd Open'!$F:$F,0),2)&gt;0,INDEX('2nd Open'!$A:$F,MATCH('2nd Open Results'!$E198,'2nd Open'!$F:$F,0),2),""),"")</f>
        <v/>
      </c>
      <c r="C198" s="120" t="str">
        <f>IFERROR(IF(INDEX('2nd Open'!$A:$F,MATCH('2nd Open Results'!E198,'2nd Open'!$F:$F,0),3)&gt;0,INDEX('2nd Open'!$A:$F,MATCH('2nd Open Results'!E198,'2nd Open'!$F:$F,0),3),""),"")</f>
        <v/>
      </c>
      <c r="D198" s="121" t="str">
        <f>IFERROR(IF(SMALL('2nd Open'!F:F,K198)&gt;1000,"nt",SMALL('2nd Open'!F:F,K198)),"")</f>
        <v/>
      </c>
      <c r="E198" s="159" t="str">
        <f>IF(D198="nt",IFERROR(SMALL('2nd Open'!F:F,K198),""),IFERROR(SMALL('2nd Open'!F:F,K198),""))</f>
        <v/>
      </c>
      <c r="G198" s="130" t="str">
        <f t="shared" si="4"/>
        <v/>
      </c>
      <c r="K198" s="90">
        <v>197</v>
      </c>
    </row>
    <row r="199" spans="1:11">
      <c r="A199" s="24" t="str">
        <f>IFERROR(IF(INDEX('2nd Open'!$A:$F,MATCH('2nd Open Results'!$E199,'2nd Open'!$F:$F,0),1)&gt;0,INDEX('2nd Open'!$A:$F,MATCH('2nd Open Results'!$E199,'2nd Open'!$F:$F,0),1),""),"")</f>
        <v/>
      </c>
      <c r="B199" s="120" t="str">
        <f>IFERROR(IF(INDEX('2nd Open'!$A:$F,MATCH('2nd Open Results'!$E199,'2nd Open'!$F:$F,0),2)&gt;0,INDEX('2nd Open'!$A:$F,MATCH('2nd Open Results'!$E199,'2nd Open'!$F:$F,0),2),""),"")</f>
        <v/>
      </c>
      <c r="C199" s="120" t="str">
        <f>IFERROR(IF(INDEX('2nd Open'!$A:$F,MATCH('2nd Open Results'!E199,'2nd Open'!$F:$F,0),3)&gt;0,INDEX('2nd Open'!$A:$F,MATCH('2nd Open Results'!E199,'2nd Open'!$F:$F,0),3),""),"")</f>
        <v/>
      </c>
      <c r="D199" s="121" t="str">
        <f>IFERROR(IF(SMALL('2nd Open'!F:F,K199)&gt;1000,"nt",SMALL('2nd Open'!F:F,K199)),"")</f>
        <v/>
      </c>
      <c r="E199" s="159" t="str">
        <f>IF(D199="nt",IFERROR(SMALL('2nd Open'!F:F,K199),""),IFERROR(SMALL('2nd Open'!F:F,K199),""))</f>
        <v/>
      </c>
      <c r="G199" s="130" t="str">
        <f t="shared" si="4"/>
        <v/>
      </c>
      <c r="K199" s="90">
        <v>198</v>
      </c>
    </row>
    <row r="200" spans="1:11">
      <c r="A200" s="24" t="str">
        <f>IFERROR(IF(INDEX('2nd Open'!$A:$F,MATCH('2nd Open Results'!$E200,'2nd Open'!$F:$F,0),1)&gt;0,INDEX('2nd Open'!$A:$F,MATCH('2nd Open Results'!$E200,'2nd Open'!$F:$F,0),1),""),"")</f>
        <v/>
      </c>
      <c r="B200" s="120" t="str">
        <f>IFERROR(IF(INDEX('2nd Open'!$A:$F,MATCH('2nd Open Results'!$E200,'2nd Open'!$F:$F,0),2)&gt;0,INDEX('2nd Open'!$A:$F,MATCH('2nd Open Results'!$E200,'2nd Open'!$F:$F,0),2),""),"")</f>
        <v/>
      </c>
      <c r="C200" s="120" t="str">
        <f>IFERROR(IF(INDEX('2nd Open'!$A:$F,MATCH('2nd Open Results'!E200,'2nd Open'!$F:$F,0),3)&gt;0,INDEX('2nd Open'!$A:$F,MATCH('2nd Open Results'!E200,'2nd Open'!$F:$F,0),3),""),"")</f>
        <v/>
      </c>
      <c r="D200" s="121" t="str">
        <f>IFERROR(IF(SMALL('2nd Open'!F:F,K200)&gt;1000,"nt",SMALL('2nd Open'!F:F,K200)),"")</f>
        <v/>
      </c>
      <c r="E200" s="159" t="str">
        <f>IF(D200="nt",IFERROR(SMALL('2nd Open'!F:F,K200),""),IFERROR(SMALL('2nd Open'!F:F,K200),""))</f>
        <v/>
      </c>
      <c r="G200" s="130" t="str">
        <f t="shared" si="4"/>
        <v/>
      </c>
      <c r="K200" s="90">
        <v>199</v>
      </c>
    </row>
    <row r="201" spans="1:11">
      <c r="A201" s="24" t="str">
        <f>IFERROR(IF(INDEX('2nd Open'!$A:$F,MATCH('2nd Open Results'!$E201,'2nd Open'!$F:$F,0),1)&gt;0,INDEX('2nd Open'!$A:$F,MATCH('2nd Open Results'!$E201,'2nd Open'!$F:$F,0),1),""),"")</f>
        <v/>
      </c>
      <c r="B201" s="120" t="str">
        <f>IFERROR(IF(INDEX('2nd Open'!$A:$F,MATCH('2nd Open Results'!$E201,'2nd Open'!$F:$F,0),2)&gt;0,INDEX('2nd Open'!$A:$F,MATCH('2nd Open Results'!$E201,'2nd Open'!$F:$F,0),2),""),"")</f>
        <v/>
      </c>
      <c r="C201" s="120" t="str">
        <f>IFERROR(IF(INDEX('2nd Open'!$A:$F,MATCH('2nd Open Results'!E201,'2nd Open'!$F:$F,0),3)&gt;0,INDEX('2nd Open'!$A:$F,MATCH('2nd Open Results'!E201,'2nd Open'!$F:$F,0),3),""),"")</f>
        <v/>
      </c>
      <c r="D201" s="121" t="str">
        <f>IFERROR(IF(SMALL('2nd Open'!F:F,K201)&gt;1000,"nt",SMALL('2nd Open'!F:F,K201)),"")</f>
        <v/>
      </c>
      <c r="E201" s="159" t="str">
        <f>IF(D201="nt",IFERROR(SMALL('2nd Open'!F:F,K201),""),IFERROR(SMALL('2nd Open'!F:F,K201),""))</f>
        <v/>
      </c>
      <c r="G201" s="130" t="str">
        <f t="shared" si="4"/>
        <v/>
      </c>
      <c r="K201" s="90">
        <v>200</v>
      </c>
    </row>
    <row r="202" spans="1:11">
      <c r="A202" s="24" t="str">
        <f>IFERROR(IF(INDEX('2nd Open'!$A:$F,MATCH('2nd Open Results'!$E202,'2nd Open'!$F:$F,0),1)&gt;0,INDEX('2nd Open'!$A:$F,MATCH('2nd Open Results'!$E202,'2nd Open'!$F:$F,0),1),""),"")</f>
        <v/>
      </c>
      <c r="B202" s="120" t="str">
        <f>IFERROR(IF(INDEX('2nd Open'!$A:$F,MATCH('2nd Open Results'!$E202,'2nd Open'!$F:$F,0),2)&gt;0,INDEX('2nd Open'!$A:$F,MATCH('2nd Open Results'!$E202,'2nd Open'!$F:$F,0),2),""),"")</f>
        <v/>
      </c>
      <c r="C202" s="120" t="str">
        <f>IFERROR(IF(INDEX('2nd Open'!$A:$F,MATCH('2nd Open Results'!E202,'2nd Open'!$F:$F,0),3)&gt;0,INDEX('2nd Open'!$A:$F,MATCH('2nd Open Results'!E202,'2nd Open'!$F:$F,0),3),""),"")</f>
        <v/>
      </c>
      <c r="D202" s="121" t="str">
        <f>IFERROR(IF(SMALL('2nd Open'!F:F,K202)&gt;1000,"nt",SMALL('2nd Open'!F:F,K202)),"")</f>
        <v/>
      </c>
      <c r="E202" s="159" t="str">
        <f>IF(D202="nt",IFERROR(SMALL('2nd Open'!F:F,K202),""),IFERROR(SMALL('2nd Open'!F:F,K202),""))</f>
        <v/>
      </c>
      <c r="G202" s="130" t="str">
        <f t="shared" si="4"/>
        <v/>
      </c>
      <c r="K202" s="90">
        <v>201</v>
      </c>
    </row>
    <row r="203" spans="1:11">
      <c r="A203" s="24" t="str">
        <f>IFERROR(IF(INDEX('2nd Open'!$A:$F,MATCH('2nd Open Results'!$E203,'2nd Open'!$F:$F,0),1)&gt;0,INDEX('2nd Open'!$A:$F,MATCH('2nd Open Results'!$E203,'2nd Open'!$F:$F,0),1),""),"")</f>
        <v/>
      </c>
      <c r="B203" s="120" t="str">
        <f>IFERROR(IF(INDEX('2nd Open'!$A:$F,MATCH('2nd Open Results'!$E203,'2nd Open'!$F:$F,0),2)&gt;0,INDEX('2nd Open'!$A:$F,MATCH('2nd Open Results'!$E203,'2nd Open'!$F:$F,0),2),""),"")</f>
        <v/>
      </c>
      <c r="C203" s="120" t="str">
        <f>IFERROR(IF(INDEX('2nd Open'!$A:$F,MATCH('2nd Open Results'!E203,'2nd Open'!$F:$F,0),3)&gt;0,INDEX('2nd Open'!$A:$F,MATCH('2nd Open Results'!E203,'2nd Open'!$F:$F,0),3),""),"")</f>
        <v/>
      </c>
      <c r="D203" s="121" t="str">
        <f>IFERROR(IF(SMALL('2nd Open'!F:F,K203)&gt;1000,"nt",SMALL('2nd Open'!F:F,K203)),"")</f>
        <v/>
      </c>
      <c r="E203" s="159" t="str">
        <f>IF(D203="nt",IFERROR(SMALL('2nd Open'!F:F,K203),""),IFERROR(SMALL('2nd Open'!F:F,K203),""))</f>
        <v/>
      </c>
      <c r="G203" s="130" t="str">
        <f t="shared" si="4"/>
        <v/>
      </c>
      <c r="K203" s="90">
        <v>202</v>
      </c>
    </row>
    <row r="204" spans="1:11">
      <c r="A204" s="24" t="str">
        <f>IFERROR(IF(INDEX('2nd Open'!$A:$F,MATCH('2nd Open Results'!$E204,'2nd Open'!$F:$F,0),1)&gt;0,INDEX('2nd Open'!$A:$F,MATCH('2nd Open Results'!$E204,'2nd Open'!$F:$F,0),1),""),"")</f>
        <v/>
      </c>
      <c r="B204" s="120" t="str">
        <f>IFERROR(IF(INDEX('2nd Open'!$A:$F,MATCH('2nd Open Results'!$E204,'2nd Open'!$F:$F,0),2)&gt;0,INDEX('2nd Open'!$A:$F,MATCH('2nd Open Results'!$E204,'2nd Open'!$F:$F,0),2),""),"")</f>
        <v/>
      </c>
      <c r="C204" s="120" t="str">
        <f>IFERROR(IF(INDEX('2nd Open'!$A:$F,MATCH('2nd Open Results'!E204,'2nd Open'!$F:$F,0),3)&gt;0,INDEX('2nd Open'!$A:$F,MATCH('2nd Open Results'!E204,'2nd Open'!$F:$F,0),3),""),"")</f>
        <v/>
      </c>
      <c r="D204" s="121" t="str">
        <f>IFERROR(IF(SMALL('2nd Open'!F:F,K204)&gt;1000,"nt",SMALL('2nd Open'!F:F,K204)),"")</f>
        <v/>
      </c>
      <c r="E204" s="159" t="str">
        <f>IF(D204="nt",IFERROR(SMALL('2nd Open'!F:F,K204),""),IFERROR(SMALL('2nd Open'!F:F,K204),""))</f>
        <v/>
      </c>
      <c r="G204" s="130" t="str">
        <f t="shared" si="4"/>
        <v/>
      </c>
      <c r="K204" s="90">
        <v>203</v>
      </c>
    </row>
    <row r="205" spans="1:11">
      <c r="A205" s="24" t="str">
        <f>IFERROR(IF(INDEX('2nd Open'!$A:$F,MATCH('2nd Open Results'!$E205,'2nd Open'!$F:$F,0),1)&gt;0,INDEX('2nd Open'!$A:$F,MATCH('2nd Open Results'!$E205,'2nd Open'!$F:$F,0),1),""),"")</f>
        <v/>
      </c>
      <c r="B205" s="120" t="str">
        <f>IFERROR(IF(INDEX('2nd Open'!$A:$F,MATCH('2nd Open Results'!$E205,'2nd Open'!$F:$F,0),2)&gt;0,INDEX('2nd Open'!$A:$F,MATCH('2nd Open Results'!$E205,'2nd Open'!$F:$F,0),2),""),"")</f>
        <v/>
      </c>
      <c r="C205" s="120" t="str">
        <f>IFERROR(IF(INDEX('2nd Open'!$A:$F,MATCH('2nd Open Results'!E205,'2nd Open'!$F:$F,0),3)&gt;0,INDEX('2nd Open'!$A:$F,MATCH('2nd Open Results'!E205,'2nd Open'!$F:$F,0),3),""),"")</f>
        <v/>
      </c>
      <c r="D205" s="121" t="str">
        <f>IFERROR(IF(SMALL('2nd Open'!F:F,K205)&gt;1000,"nt",SMALL('2nd Open'!F:F,K205)),"")</f>
        <v/>
      </c>
      <c r="E205" s="159" t="str">
        <f>IF(D205="nt",IFERROR(SMALL('2nd Open'!F:F,K205),""),IFERROR(SMALL('2nd Open'!F:F,K205),""))</f>
        <v/>
      </c>
      <c r="G205" s="130" t="str">
        <f t="shared" si="4"/>
        <v/>
      </c>
      <c r="K205" s="90">
        <v>204</v>
      </c>
    </row>
    <row r="206" spans="1:11">
      <c r="A206" s="24" t="str">
        <f>IFERROR(IF(INDEX('2nd Open'!$A:$F,MATCH('2nd Open Results'!$E206,'2nd Open'!$F:$F,0),1)&gt;0,INDEX('2nd Open'!$A:$F,MATCH('2nd Open Results'!$E206,'2nd Open'!$F:$F,0),1),""),"")</f>
        <v/>
      </c>
      <c r="B206" s="120" t="str">
        <f>IFERROR(IF(INDEX('2nd Open'!$A:$F,MATCH('2nd Open Results'!$E206,'2nd Open'!$F:$F,0),2)&gt;0,INDEX('2nd Open'!$A:$F,MATCH('2nd Open Results'!$E206,'2nd Open'!$F:$F,0),2),""),"")</f>
        <v/>
      </c>
      <c r="C206" s="120" t="str">
        <f>IFERROR(IF(INDEX('2nd Open'!$A:$F,MATCH('2nd Open Results'!E206,'2nd Open'!$F:$F,0),3)&gt;0,INDEX('2nd Open'!$A:$F,MATCH('2nd Open Results'!E206,'2nd Open'!$F:$F,0),3),""),"")</f>
        <v/>
      </c>
      <c r="D206" s="121" t="str">
        <f>IFERROR(IF(SMALL('2nd Open'!F:F,K206)&gt;1000,"nt",SMALL('2nd Open'!F:F,K206)),"")</f>
        <v/>
      </c>
      <c r="E206" s="159" t="str">
        <f>IF(D206="nt",IFERROR(SMALL('2nd Open'!F:F,K206),""),IFERROR(SMALL('2nd Open'!F:F,K206),""))</f>
        <v/>
      </c>
      <c r="G206" s="130" t="str">
        <f t="shared" si="4"/>
        <v/>
      </c>
      <c r="K206" s="90">
        <v>205</v>
      </c>
    </row>
    <row r="207" spans="1:11">
      <c r="A207" s="24" t="str">
        <f>IFERROR(IF(INDEX('2nd Open'!$A:$F,MATCH('2nd Open Results'!$E207,'2nd Open'!$F:$F,0),1)&gt;0,INDEX('2nd Open'!$A:$F,MATCH('2nd Open Results'!$E207,'2nd Open'!$F:$F,0),1),""),"")</f>
        <v/>
      </c>
      <c r="B207" s="120" t="str">
        <f>IFERROR(IF(INDEX('2nd Open'!$A:$F,MATCH('2nd Open Results'!$E207,'2nd Open'!$F:$F,0),2)&gt;0,INDEX('2nd Open'!$A:$F,MATCH('2nd Open Results'!$E207,'2nd Open'!$F:$F,0),2),""),"")</f>
        <v/>
      </c>
      <c r="C207" s="120" t="str">
        <f>IFERROR(IF(INDEX('2nd Open'!$A:$F,MATCH('2nd Open Results'!E207,'2nd Open'!$F:$F,0),3)&gt;0,INDEX('2nd Open'!$A:$F,MATCH('2nd Open Results'!E207,'2nd Open'!$F:$F,0),3),""),"")</f>
        <v/>
      </c>
      <c r="D207" s="121" t="str">
        <f>IFERROR(IF(SMALL('2nd Open'!F:F,K207)&gt;1000,"nt",SMALL('2nd Open'!F:F,K207)),"")</f>
        <v/>
      </c>
      <c r="E207" s="159" t="str">
        <f>IF(D207="nt",IFERROR(SMALL('2nd Open'!F:F,K207),""),IFERROR(SMALL('2nd Open'!F:F,K207),""))</f>
        <v/>
      </c>
      <c r="G207" s="130" t="str">
        <f t="shared" si="4"/>
        <v/>
      </c>
      <c r="K207" s="90">
        <v>206</v>
      </c>
    </row>
    <row r="208" spans="1:11">
      <c r="A208" s="24" t="str">
        <f>IFERROR(IF(INDEX('2nd Open'!$A:$F,MATCH('2nd Open Results'!$E208,'2nd Open'!$F:$F,0),1)&gt;0,INDEX('2nd Open'!$A:$F,MATCH('2nd Open Results'!$E208,'2nd Open'!$F:$F,0),1),""),"")</f>
        <v/>
      </c>
      <c r="B208" s="120" t="str">
        <f>IFERROR(IF(INDEX('2nd Open'!$A:$F,MATCH('2nd Open Results'!$E208,'2nd Open'!$F:$F,0),2)&gt;0,INDEX('2nd Open'!$A:$F,MATCH('2nd Open Results'!$E208,'2nd Open'!$F:$F,0),2),""),"")</f>
        <v/>
      </c>
      <c r="C208" s="120" t="str">
        <f>IFERROR(IF(INDEX('2nd Open'!$A:$F,MATCH('2nd Open Results'!E208,'2nd Open'!$F:$F,0),3)&gt;0,INDEX('2nd Open'!$A:$F,MATCH('2nd Open Results'!E208,'2nd Open'!$F:$F,0),3),""),"")</f>
        <v/>
      </c>
      <c r="D208" s="121" t="str">
        <f>IFERROR(IF(SMALL('2nd Open'!F:F,K208)&gt;1000,"nt",SMALL('2nd Open'!F:F,K208)),"")</f>
        <v/>
      </c>
      <c r="E208" s="159" t="str">
        <f>IF(D208="nt",IFERROR(SMALL('2nd Open'!F:F,K208),""),IFERROR(SMALL('2nd Open'!F:F,K208),""))</f>
        <v/>
      </c>
      <c r="G208" s="130" t="str">
        <f t="shared" si="4"/>
        <v/>
      </c>
      <c r="K208" s="90">
        <v>207</v>
      </c>
    </row>
    <row r="209" spans="1:11">
      <c r="A209" s="24" t="str">
        <f>IFERROR(IF(INDEX('2nd Open'!$A:$F,MATCH('2nd Open Results'!$E209,'2nd Open'!$F:$F,0),1)&gt;0,INDEX('2nd Open'!$A:$F,MATCH('2nd Open Results'!$E209,'2nd Open'!$F:$F,0),1),""),"")</f>
        <v/>
      </c>
      <c r="B209" s="120" t="str">
        <f>IFERROR(IF(INDEX('2nd Open'!$A:$F,MATCH('2nd Open Results'!$E209,'2nd Open'!$F:$F,0),2)&gt;0,INDEX('2nd Open'!$A:$F,MATCH('2nd Open Results'!$E209,'2nd Open'!$F:$F,0),2),""),"")</f>
        <v/>
      </c>
      <c r="C209" s="120" t="str">
        <f>IFERROR(IF(INDEX('2nd Open'!$A:$F,MATCH('2nd Open Results'!E209,'2nd Open'!$F:$F,0),3)&gt;0,INDEX('2nd Open'!$A:$F,MATCH('2nd Open Results'!E209,'2nd Open'!$F:$F,0),3),""),"")</f>
        <v/>
      </c>
      <c r="D209" s="121" t="str">
        <f>IFERROR(IF(SMALL('2nd Open'!F:F,K209)&gt;1000,"nt",SMALL('2nd Open'!F:F,K209)),"")</f>
        <v/>
      </c>
      <c r="E209" s="159" t="str">
        <f>IF(D209="nt",IFERROR(SMALL('2nd Open'!F:F,K209),""),IFERROR(SMALL('2nd Open'!F:F,K209),""))</f>
        <v/>
      </c>
      <c r="G209" s="130" t="str">
        <f t="shared" si="4"/>
        <v/>
      </c>
      <c r="K209" s="90">
        <v>208</v>
      </c>
    </row>
    <row r="210" spans="1:11">
      <c r="A210" s="24" t="str">
        <f>IFERROR(IF(INDEX('2nd Open'!$A:$F,MATCH('2nd Open Results'!$E210,'2nd Open'!$F:$F,0),1)&gt;0,INDEX('2nd Open'!$A:$F,MATCH('2nd Open Results'!$E210,'2nd Open'!$F:$F,0),1),""),"")</f>
        <v/>
      </c>
      <c r="B210" s="120" t="str">
        <f>IFERROR(IF(INDEX('2nd Open'!$A:$F,MATCH('2nd Open Results'!$E210,'2nd Open'!$F:$F,0),2)&gt;0,INDEX('2nd Open'!$A:$F,MATCH('2nd Open Results'!$E210,'2nd Open'!$F:$F,0),2),""),"")</f>
        <v/>
      </c>
      <c r="C210" s="120" t="str">
        <f>IFERROR(IF(INDEX('2nd Open'!$A:$F,MATCH('2nd Open Results'!E210,'2nd Open'!$F:$F,0),3)&gt;0,INDEX('2nd Open'!$A:$F,MATCH('2nd Open Results'!E210,'2nd Open'!$F:$F,0),3),""),"")</f>
        <v/>
      </c>
      <c r="D210" s="121" t="str">
        <f>IFERROR(IF(SMALL('2nd Open'!F:F,K210)&gt;1000,"nt",SMALL('2nd Open'!F:F,K210)),"")</f>
        <v/>
      </c>
      <c r="E210" s="159" t="str">
        <f>IF(D210="nt",IFERROR(SMALL('2nd Open'!F:F,K210),""),IFERROR(SMALL('2nd Open'!F:F,K210),""))</f>
        <v/>
      </c>
      <c r="G210" s="130" t="str">
        <f t="shared" si="4"/>
        <v/>
      </c>
      <c r="K210" s="90">
        <v>209</v>
      </c>
    </row>
    <row r="211" spans="1:11">
      <c r="A211" s="24" t="str">
        <f>IFERROR(IF(INDEX('2nd Open'!$A:$F,MATCH('2nd Open Results'!$E211,'2nd Open'!$F:$F,0),1)&gt;0,INDEX('2nd Open'!$A:$F,MATCH('2nd Open Results'!$E211,'2nd Open'!$F:$F,0),1),""),"")</f>
        <v/>
      </c>
      <c r="B211" s="120" t="str">
        <f>IFERROR(IF(INDEX('2nd Open'!$A:$F,MATCH('2nd Open Results'!$E211,'2nd Open'!$F:$F,0),2)&gt;0,INDEX('2nd Open'!$A:$F,MATCH('2nd Open Results'!$E211,'2nd Open'!$F:$F,0),2),""),"")</f>
        <v/>
      </c>
      <c r="C211" s="120" t="str">
        <f>IFERROR(IF(INDEX('2nd Open'!$A:$F,MATCH('2nd Open Results'!E211,'2nd Open'!$F:$F,0),3)&gt;0,INDEX('2nd Open'!$A:$F,MATCH('2nd Open Results'!E211,'2nd Open'!$F:$F,0),3),""),"")</f>
        <v/>
      </c>
      <c r="D211" s="121" t="str">
        <f>IFERROR(IF(SMALL('2nd Open'!F:F,K211)&gt;1000,"nt",SMALL('2nd Open'!F:F,K211)),"")</f>
        <v/>
      </c>
      <c r="E211" s="159" t="str">
        <f>IF(D211="nt",IFERROR(SMALL('2nd Open'!F:F,K211),""),IFERROR(SMALL('2nd Open'!F:F,K211),""))</f>
        <v/>
      </c>
      <c r="G211" s="130" t="str">
        <f t="shared" si="4"/>
        <v/>
      </c>
      <c r="K211" s="90">
        <v>210</v>
      </c>
    </row>
    <row r="212" spans="1:11">
      <c r="A212" s="24" t="str">
        <f>IFERROR(IF(INDEX('2nd Open'!$A:$F,MATCH('2nd Open Results'!$E212,'2nd Open'!$F:$F,0),1)&gt;0,INDEX('2nd Open'!$A:$F,MATCH('2nd Open Results'!$E212,'2nd Open'!$F:$F,0),1),""),"")</f>
        <v/>
      </c>
      <c r="B212" s="120" t="str">
        <f>IFERROR(IF(INDEX('2nd Open'!$A:$F,MATCH('2nd Open Results'!$E212,'2nd Open'!$F:$F,0),2)&gt;0,INDEX('2nd Open'!$A:$F,MATCH('2nd Open Results'!$E212,'2nd Open'!$F:$F,0),2),""),"")</f>
        <v/>
      </c>
      <c r="C212" s="120" t="str">
        <f>IFERROR(IF(INDEX('2nd Open'!$A:$F,MATCH('2nd Open Results'!E212,'2nd Open'!$F:$F,0),3)&gt;0,INDEX('2nd Open'!$A:$F,MATCH('2nd Open Results'!E212,'2nd Open'!$F:$F,0),3),""),"")</f>
        <v/>
      </c>
      <c r="D212" s="121" t="str">
        <f>IFERROR(IF(SMALL('2nd Open'!F:F,K212)&gt;1000,"nt",SMALL('2nd Open'!F:F,K212)),"")</f>
        <v/>
      </c>
      <c r="E212" s="159" t="str">
        <f>IF(D212="nt",IFERROR(SMALL('2nd Open'!F:F,K212),""),IFERROR(SMALL('2nd Open'!F:F,K212),""))</f>
        <v/>
      </c>
      <c r="G212" s="130" t="str">
        <f t="shared" si="4"/>
        <v/>
      </c>
      <c r="K212" s="90">
        <v>211</v>
      </c>
    </row>
    <row r="213" spans="1:11">
      <c r="A213" s="24" t="str">
        <f>IFERROR(IF(INDEX('2nd Open'!$A:$F,MATCH('2nd Open Results'!$E213,'2nd Open'!$F:$F,0),1)&gt;0,INDEX('2nd Open'!$A:$F,MATCH('2nd Open Results'!$E213,'2nd Open'!$F:$F,0),1),""),"")</f>
        <v/>
      </c>
      <c r="B213" s="120" t="str">
        <f>IFERROR(IF(INDEX('2nd Open'!$A:$F,MATCH('2nd Open Results'!$E213,'2nd Open'!$F:$F,0),2)&gt;0,INDEX('2nd Open'!$A:$F,MATCH('2nd Open Results'!$E213,'2nd Open'!$F:$F,0),2),""),"")</f>
        <v/>
      </c>
      <c r="C213" s="120" t="str">
        <f>IFERROR(IF(INDEX('2nd Open'!$A:$F,MATCH('2nd Open Results'!E213,'2nd Open'!$F:$F,0),3)&gt;0,INDEX('2nd Open'!$A:$F,MATCH('2nd Open Results'!E213,'2nd Open'!$F:$F,0),3),""),"")</f>
        <v/>
      </c>
      <c r="D213" s="121" t="str">
        <f>IFERROR(IF(SMALL('2nd Open'!F:F,K213)&gt;1000,"nt",SMALL('2nd Open'!F:F,K213)),"")</f>
        <v/>
      </c>
      <c r="E213" s="159" t="str">
        <f>IF(D213="nt",IFERROR(SMALL('2nd Open'!F:F,K213),""),IFERROR(SMALL('2nd Open'!F:F,K213),""))</f>
        <v/>
      </c>
      <c r="G213" s="130" t="str">
        <f t="shared" si="4"/>
        <v/>
      </c>
      <c r="K213" s="90">
        <v>212</v>
      </c>
    </row>
    <row r="214" spans="1:11">
      <c r="A214" s="24" t="str">
        <f>IFERROR(IF(INDEX('2nd Open'!$A:$F,MATCH('2nd Open Results'!$E214,'2nd Open'!$F:$F,0),1)&gt;0,INDEX('2nd Open'!$A:$F,MATCH('2nd Open Results'!$E214,'2nd Open'!$F:$F,0),1),""),"")</f>
        <v/>
      </c>
      <c r="B214" s="120" t="str">
        <f>IFERROR(IF(INDEX('2nd Open'!$A:$F,MATCH('2nd Open Results'!$E214,'2nd Open'!$F:$F,0),2)&gt;0,INDEX('2nd Open'!$A:$F,MATCH('2nd Open Results'!$E214,'2nd Open'!$F:$F,0),2),""),"")</f>
        <v/>
      </c>
      <c r="C214" s="120" t="str">
        <f>IFERROR(IF(INDEX('2nd Open'!$A:$F,MATCH('2nd Open Results'!E214,'2nd Open'!$F:$F,0),3)&gt;0,INDEX('2nd Open'!$A:$F,MATCH('2nd Open Results'!E214,'2nd Open'!$F:$F,0),3),""),"")</f>
        <v/>
      </c>
      <c r="D214" s="121" t="str">
        <f>IFERROR(IF(SMALL('2nd Open'!F:F,K214)&gt;1000,"nt",SMALL('2nd Open'!F:F,K214)),"")</f>
        <v/>
      </c>
      <c r="E214" s="159" t="str">
        <f>IF(D214="nt",IFERROR(SMALL('2nd Open'!F:F,K214),""),IFERROR(SMALL('2nd Open'!F:F,K214),""))</f>
        <v/>
      </c>
      <c r="G214" s="130" t="str">
        <f t="shared" si="4"/>
        <v/>
      </c>
      <c r="K214" s="90">
        <v>213</v>
      </c>
    </row>
    <row r="215" spans="1:11">
      <c r="A215" s="24" t="str">
        <f>IFERROR(IF(INDEX('2nd Open'!$A:$F,MATCH('2nd Open Results'!$E215,'2nd Open'!$F:$F,0),1)&gt;0,INDEX('2nd Open'!$A:$F,MATCH('2nd Open Results'!$E215,'2nd Open'!$F:$F,0),1),""),"")</f>
        <v/>
      </c>
      <c r="B215" s="120" t="str">
        <f>IFERROR(IF(INDEX('2nd Open'!$A:$F,MATCH('2nd Open Results'!$E215,'2nd Open'!$F:$F,0),2)&gt;0,INDEX('2nd Open'!$A:$F,MATCH('2nd Open Results'!$E215,'2nd Open'!$F:$F,0),2),""),"")</f>
        <v/>
      </c>
      <c r="C215" s="120" t="str">
        <f>IFERROR(IF(INDEX('2nd Open'!$A:$F,MATCH('2nd Open Results'!E215,'2nd Open'!$F:$F,0),3)&gt;0,INDEX('2nd Open'!$A:$F,MATCH('2nd Open Results'!E215,'2nd Open'!$F:$F,0),3),""),"")</f>
        <v/>
      </c>
      <c r="D215" s="121" t="str">
        <f>IFERROR(IF(SMALL('2nd Open'!F:F,K215)&gt;1000,"nt",SMALL('2nd Open'!F:F,K215)),"")</f>
        <v/>
      </c>
      <c r="E215" s="159" t="str">
        <f>IF(D215="nt",IFERROR(SMALL('2nd Open'!F:F,K215),""),IFERROR(SMALL('2nd Open'!F:F,K215),""))</f>
        <v/>
      </c>
      <c r="G215" s="130" t="str">
        <f t="shared" si="4"/>
        <v/>
      </c>
      <c r="K215" s="90">
        <v>214</v>
      </c>
    </row>
    <row r="216" spans="1:11">
      <c r="A216" s="24" t="str">
        <f>IFERROR(IF(INDEX('2nd Open'!$A:$F,MATCH('2nd Open Results'!$E216,'2nd Open'!$F:$F,0),1)&gt;0,INDEX('2nd Open'!$A:$F,MATCH('2nd Open Results'!$E216,'2nd Open'!$F:$F,0),1),""),"")</f>
        <v/>
      </c>
      <c r="B216" s="120" t="str">
        <f>IFERROR(IF(INDEX('2nd Open'!$A:$F,MATCH('2nd Open Results'!$E216,'2nd Open'!$F:$F,0),2)&gt;0,INDEX('2nd Open'!$A:$F,MATCH('2nd Open Results'!$E216,'2nd Open'!$F:$F,0),2),""),"")</f>
        <v/>
      </c>
      <c r="C216" s="120" t="str">
        <f>IFERROR(IF(INDEX('2nd Open'!$A:$F,MATCH('2nd Open Results'!E216,'2nd Open'!$F:$F,0),3)&gt;0,INDEX('2nd Open'!$A:$F,MATCH('2nd Open Results'!E216,'2nd Open'!$F:$F,0),3),""),"")</f>
        <v/>
      </c>
      <c r="D216" s="121" t="str">
        <f>IFERROR(IF(SMALL('2nd Open'!F:F,K216)&gt;1000,"nt",SMALL('2nd Open'!F:F,K216)),"")</f>
        <v/>
      </c>
      <c r="E216" s="159" t="str">
        <f>IF(D216="nt",IFERROR(SMALL('2nd Open'!F:F,K216),""),IFERROR(SMALL('2nd Open'!F:F,K216),""))</f>
        <v/>
      </c>
      <c r="G216" s="130" t="str">
        <f t="shared" si="4"/>
        <v/>
      </c>
      <c r="K216" s="90">
        <v>215</v>
      </c>
    </row>
    <row r="217" spans="1:11">
      <c r="A217" s="24" t="str">
        <f>IFERROR(IF(INDEX('2nd Open'!$A:$F,MATCH('2nd Open Results'!$E217,'2nd Open'!$F:$F,0),1)&gt;0,INDEX('2nd Open'!$A:$F,MATCH('2nd Open Results'!$E217,'2nd Open'!$F:$F,0),1),""),"")</f>
        <v/>
      </c>
      <c r="B217" s="120" t="str">
        <f>IFERROR(IF(INDEX('2nd Open'!$A:$F,MATCH('2nd Open Results'!$E217,'2nd Open'!$F:$F,0),2)&gt;0,INDEX('2nd Open'!$A:$F,MATCH('2nd Open Results'!$E217,'2nd Open'!$F:$F,0),2),""),"")</f>
        <v/>
      </c>
      <c r="C217" s="120" t="str">
        <f>IFERROR(IF(INDEX('2nd Open'!$A:$F,MATCH('2nd Open Results'!E217,'2nd Open'!$F:$F,0),3)&gt;0,INDEX('2nd Open'!$A:$F,MATCH('2nd Open Results'!E217,'2nd Open'!$F:$F,0),3),""),"")</f>
        <v/>
      </c>
      <c r="D217" s="121" t="str">
        <f>IFERROR(IF(SMALL('2nd Open'!F:F,K217)&gt;1000,"nt",SMALL('2nd Open'!F:F,K217)),"")</f>
        <v/>
      </c>
      <c r="E217" s="159" t="str">
        <f>IF(D217="nt",IFERROR(SMALL('2nd Open'!F:F,K217),""),IFERROR(SMALL('2nd Open'!F:F,K217),""))</f>
        <v/>
      </c>
      <c r="G217" s="130" t="str">
        <f t="shared" si="4"/>
        <v/>
      </c>
      <c r="K217" s="90">
        <v>216</v>
      </c>
    </row>
    <row r="218" spans="1:11">
      <c r="A218" s="24" t="str">
        <f>IFERROR(IF(INDEX('2nd Open'!$A:$F,MATCH('2nd Open Results'!$E218,'2nd Open'!$F:$F,0),1)&gt;0,INDEX('2nd Open'!$A:$F,MATCH('2nd Open Results'!$E218,'2nd Open'!$F:$F,0),1),""),"")</f>
        <v/>
      </c>
      <c r="B218" s="120" t="str">
        <f>IFERROR(IF(INDEX('2nd Open'!$A:$F,MATCH('2nd Open Results'!$E218,'2nd Open'!$F:$F,0),2)&gt;0,INDEX('2nd Open'!$A:$F,MATCH('2nd Open Results'!$E218,'2nd Open'!$F:$F,0),2),""),"")</f>
        <v/>
      </c>
      <c r="C218" s="120" t="str">
        <f>IFERROR(IF(INDEX('2nd Open'!$A:$F,MATCH('2nd Open Results'!E218,'2nd Open'!$F:$F,0),3)&gt;0,INDEX('2nd Open'!$A:$F,MATCH('2nd Open Results'!E218,'2nd Open'!$F:$F,0),3),""),"")</f>
        <v/>
      </c>
      <c r="D218" s="121" t="str">
        <f>IFERROR(IF(SMALL('2nd Open'!F:F,K218)&gt;1000,"nt",SMALL('2nd Open'!F:F,K218)),"")</f>
        <v/>
      </c>
      <c r="E218" s="159" t="str">
        <f>IF(D218="nt",IFERROR(SMALL('2nd Open'!F:F,K218),""),IFERROR(SMALL('2nd Open'!F:F,K218),""))</f>
        <v/>
      </c>
      <c r="G218" s="130" t="str">
        <f t="shared" si="4"/>
        <v/>
      </c>
      <c r="K218" s="90">
        <v>217</v>
      </c>
    </row>
    <row r="219" spans="1:11">
      <c r="A219" s="24" t="str">
        <f>IFERROR(IF(INDEX('2nd Open'!$A:$F,MATCH('2nd Open Results'!$E219,'2nd Open'!$F:$F,0),1)&gt;0,INDEX('2nd Open'!$A:$F,MATCH('2nd Open Results'!$E219,'2nd Open'!$F:$F,0),1),""),"")</f>
        <v/>
      </c>
      <c r="B219" s="120" t="str">
        <f>IFERROR(IF(INDEX('2nd Open'!$A:$F,MATCH('2nd Open Results'!$E219,'2nd Open'!$F:$F,0),2)&gt;0,INDEX('2nd Open'!$A:$F,MATCH('2nd Open Results'!$E219,'2nd Open'!$F:$F,0),2),""),"")</f>
        <v/>
      </c>
      <c r="C219" s="120" t="str">
        <f>IFERROR(IF(INDEX('2nd Open'!$A:$F,MATCH('2nd Open Results'!E219,'2nd Open'!$F:$F,0),3)&gt;0,INDEX('2nd Open'!$A:$F,MATCH('2nd Open Results'!E219,'2nd Open'!$F:$F,0),3),""),"")</f>
        <v/>
      </c>
      <c r="D219" s="121" t="str">
        <f>IFERROR(IF(SMALL('2nd Open'!F:F,K219)&gt;1000,"nt",SMALL('2nd Open'!F:F,K219)),"")</f>
        <v/>
      </c>
      <c r="E219" s="159" t="str">
        <f>IF(D219="nt",IFERROR(SMALL('2nd Open'!F:F,K219),""),IFERROR(SMALL('2nd Open'!F:F,K219),""))</f>
        <v/>
      </c>
      <c r="G219" s="130" t="str">
        <f t="shared" si="4"/>
        <v/>
      </c>
      <c r="K219" s="90">
        <v>218</v>
      </c>
    </row>
    <row r="220" spans="1:11">
      <c r="A220" s="24" t="str">
        <f>IFERROR(IF(INDEX('2nd Open'!$A:$F,MATCH('2nd Open Results'!$E220,'2nd Open'!$F:$F,0),1)&gt;0,INDEX('2nd Open'!$A:$F,MATCH('2nd Open Results'!$E220,'2nd Open'!$F:$F,0),1),""),"")</f>
        <v/>
      </c>
      <c r="B220" s="120" t="str">
        <f>IFERROR(IF(INDEX('2nd Open'!$A:$F,MATCH('2nd Open Results'!$E220,'2nd Open'!$F:$F,0),2)&gt;0,INDEX('2nd Open'!$A:$F,MATCH('2nd Open Results'!$E220,'2nd Open'!$F:$F,0),2),""),"")</f>
        <v/>
      </c>
      <c r="C220" s="120" t="str">
        <f>IFERROR(IF(INDEX('2nd Open'!$A:$F,MATCH('2nd Open Results'!E220,'2nd Open'!$F:$F,0),3)&gt;0,INDEX('2nd Open'!$A:$F,MATCH('2nd Open Results'!E220,'2nd Open'!$F:$F,0),3),""),"")</f>
        <v/>
      </c>
      <c r="D220" s="121" t="str">
        <f>IFERROR(IF(SMALL('2nd Open'!F:F,K220)&gt;1000,"nt",SMALL('2nd Open'!F:F,K220)),"")</f>
        <v/>
      </c>
      <c r="E220" s="159" t="str">
        <f>IF(D220="nt",IFERROR(SMALL('2nd Open'!F:F,K220),""),IFERROR(SMALL('2nd Open'!F:F,K220),""))</f>
        <v/>
      </c>
      <c r="G220" s="130" t="str">
        <f t="shared" si="4"/>
        <v/>
      </c>
      <c r="K220" s="90">
        <v>219</v>
      </c>
    </row>
    <row r="221" spans="1:11">
      <c r="A221" s="24" t="str">
        <f>IFERROR(IF(INDEX('2nd Open'!$A:$F,MATCH('2nd Open Results'!$E221,'2nd Open'!$F:$F,0),1)&gt;0,INDEX('2nd Open'!$A:$F,MATCH('2nd Open Results'!$E221,'2nd Open'!$F:$F,0),1),""),"")</f>
        <v/>
      </c>
      <c r="B221" s="120" t="str">
        <f>IFERROR(IF(INDEX('2nd Open'!$A:$F,MATCH('2nd Open Results'!$E221,'2nd Open'!$F:$F,0),2)&gt;0,INDEX('2nd Open'!$A:$F,MATCH('2nd Open Results'!$E221,'2nd Open'!$F:$F,0),2),""),"")</f>
        <v/>
      </c>
      <c r="C221" s="120" t="str">
        <f>IFERROR(IF(INDEX('2nd Open'!$A:$F,MATCH('2nd Open Results'!E221,'2nd Open'!$F:$F,0),3)&gt;0,INDEX('2nd Open'!$A:$F,MATCH('2nd Open Results'!E221,'2nd Open'!$F:$F,0),3),""),"")</f>
        <v/>
      </c>
      <c r="D221" s="121" t="str">
        <f>IFERROR(IF(SMALL('2nd Open'!F:F,K221)&gt;1000,"nt",SMALL('2nd Open'!F:F,K221)),"")</f>
        <v/>
      </c>
      <c r="E221" s="159" t="str">
        <f>IF(D221="nt",IFERROR(SMALL('2nd Open'!F:F,K221),""),IFERROR(SMALL('2nd Open'!F:F,K221),""))</f>
        <v/>
      </c>
      <c r="G221" s="130" t="str">
        <f t="shared" si="4"/>
        <v/>
      </c>
      <c r="K221" s="90">
        <v>220</v>
      </c>
    </row>
    <row r="222" spans="1:11">
      <c r="A222" s="24" t="str">
        <f>IFERROR(IF(INDEX('2nd Open'!$A:$F,MATCH('2nd Open Results'!$E222,'2nd Open'!$F:$F,0),1)&gt;0,INDEX('2nd Open'!$A:$F,MATCH('2nd Open Results'!$E222,'2nd Open'!$F:$F,0),1),""),"")</f>
        <v/>
      </c>
      <c r="B222" s="120" t="str">
        <f>IFERROR(IF(INDEX('2nd Open'!$A:$F,MATCH('2nd Open Results'!$E222,'2nd Open'!$F:$F,0),2)&gt;0,INDEX('2nd Open'!$A:$F,MATCH('2nd Open Results'!$E222,'2nd Open'!$F:$F,0),2),""),"")</f>
        <v/>
      </c>
      <c r="C222" s="120" t="str">
        <f>IFERROR(IF(INDEX('2nd Open'!$A:$F,MATCH('2nd Open Results'!E222,'2nd Open'!$F:$F,0),3)&gt;0,INDEX('2nd Open'!$A:$F,MATCH('2nd Open Results'!E222,'2nd Open'!$F:$F,0),3),""),"")</f>
        <v/>
      </c>
      <c r="D222" s="121" t="str">
        <f>IFERROR(IF(SMALL('2nd Open'!F:F,K222)&gt;1000,"nt",SMALL('2nd Open'!F:F,K222)),"")</f>
        <v/>
      </c>
      <c r="E222" s="159" t="str">
        <f>IF(D222="nt",IFERROR(SMALL('2nd Open'!F:F,K222),""),IFERROR(SMALL('2nd Open'!F:F,K222),""))</f>
        <v/>
      </c>
      <c r="G222" s="130" t="str">
        <f t="shared" si="4"/>
        <v/>
      </c>
      <c r="K222" s="90">
        <v>221</v>
      </c>
    </row>
    <row r="223" spans="1:11">
      <c r="A223" s="24" t="str">
        <f>IFERROR(IF(INDEX('2nd Open'!$A:$F,MATCH('2nd Open Results'!$E223,'2nd Open'!$F:$F,0),1)&gt;0,INDEX('2nd Open'!$A:$F,MATCH('2nd Open Results'!$E223,'2nd Open'!$F:$F,0),1),""),"")</f>
        <v/>
      </c>
      <c r="B223" s="120" t="str">
        <f>IFERROR(IF(INDEX('2nd Open'!$A:$F,MATCH('2nd Open Results'!$E223,'2nd Open'!$F:$F,0),2)&gt;0,INDEX('2nd Open'!$A:$F,MATCH('2nd Open Results'!$E223,'2nd Open'!$F:$F,0),2),""),"")</f>
        <v/>
      </c>
      <c r="C223" s="120" t="str">
        <f>IFERROR(IF(INDEX('2nd Open'!$A:$F,MATCH('2nd Open Results'!E223,'2nd Open'!$F:$F,0),3)&gt;0,INDEX('2nd Open'!$A:$F,MATCH('2nd Open Results'!E223,'2nd Open'!$F:$F,0),3),""),"")</f>
        <v/>
      </c>
      <c r="D223" s="121" t="str">
        <f>IFERROR(IF(SMALL('2nd Open'!F:F,K223)&gt;1000,"nt",SMALL('2nd Open'!F:F,K223)),"")</f>
        <v/>
      </c>
      <c r="E223" s="159" t="str">
        <f>IF(D223="nt",IFERROR(SMALL('2nd Open'!F:F,K223),""),IFERROR(SMALL('2nd Open'!F:F,K223),""))</f>
        <v/>
      </c>
      <c r="G223" s="130" t="str">
        <f t="shared" si="4"/>
        <v/>
      </c>
      <c r="K223" s="90">
        <v>222</v>
      </c>
    </row>
    <row r="224" spans="1:11">
      <c r="A224" s="24" t="str">
        <f>IFERROR(IF(INDEX('2nd Open'!$A:$F,MATCH('2nd Open Results'!$E224,'2nd Open'!$F:$F,0),1)&gt;0,INDEX('2nd Open'!$A:$F,MATCH('2nd Open Results'!$E224,'2nd Open'!$F:$F,0),1),""),"")</f>
        <v/>
      </c>
      <c r="B224" s="120" t="str">
        <f>IFERROR(IF(INDEX('2nd Open'!$A:$F,MATCH('2nd Open Results'!$E224,'2nd Open'!$F:$F,0),2)&gt;0,INDEX('2nd Open'!$A:$F,MATCH('2nd Open Results'!$E224,'2nd Open'!$F:$F,0),2),""),"")</f>
        <v/>
      </c>
      <c r="C224" s="120" t="str">
        <f>IFERROR(IF(INDEX('2nd Open'!$A:$F,MATCH('2nd Open Results'!E224,'2nd Open'!$F:$F,0),3)&gt;0,INDEX('2nd Open'!$A:$F,MATCH('2nd Open Results'!E224,'2nd Open'!$F:$F,0),3),""),"")</f>
        <v/>
      </c>
      <c r="D224" s="121" t="str">
        <f>IFERROR(IF(SMALL('2nd Open'!F:F,K224)&gt;1000,"nt",SMALL('2nd Open'!F:F,K224)),"")</f>
        <v/>
      </c>
      <c r="E224" s="159" t="str">
        <f>IF(D224="nt",IFERROR(SMALL('2nd Open'!F:F,K224),""),IFERROR(SMALL('2nd Open'!F:F,K224),""))</f>
        <v/>
      </c>
      <c r="G224" s="130" t="str">
        <f t="shared" si="4"/>
        <v/>
      </c>
      <c r="K224" s="90">
        <v>223</v>
      </c>
    </row>
    <row r="225" spans="1:11">
      <c r="A225" s="24" t="str">
        <f>IFERROR(IF(INDEX('2nd Open'!$A:$F,MATCH('2nd Open Results'!$E225,'2nd Open'!$F:$F,0),1)&gt;0,INDEX('2nd Open'!$A:$F,MATCH('2nd Open Results'!$E225,'2nd Open'!$F:$F,0),1),""),"")</f>
        <v/>
      </c>
      <c r="B225" s="120" t="str">
        <f>IFERROR(IF(INDEX('2nd Open'!$A:$F,MATCH('2nd Open Results'!$E225,'2nd Open'!$F:$F,0),2)&gt;0,INDEX('2nd Open'!$A:$F,MATCH('2nd Open Results'!$E225,'2nd Open'!$F:$F,0),2),""),"")</f>
        <v/>
      </c>
      <c r="C225" s="120" t="str">
        <f>IFERROR(IF(INDEX('2nd Open'!$A:$F,MATCH('2nd Open Results'!E225,'2nd Open'!$F:$F,0),3)&gt;0,INDEX('2nd Open'!$A:$F,MATCH('2nd Open Results'!E225,'2nd Open'!$F:$F,0),3),""),"")</f>
        <v/>
      </c>
      <c r="D225" s="121" t="str">
        <f>IFERROR(IF(SMALL('2nd Open'!F:F,K225)&gt;1000,"nt",SMALL('2nd Open'!F:F,K225)),"")</f>
        <v/>
      </c>
      <c r="E225" s="159" t="str">
        <f>IF(D225="nt",IFERROR(SMALL('2nd Open'!F:F,K225),""),IFERROR(SMALL('2nd Open'!F:F,K225),""))</f>
        <v/>
      </c>
      <c r="G225" s="130" t="str">
        <f t="shared" si="4"/>
        <v/>
      </c>
      <c r="K225" s="90">
        <v>224</v>
      </c>
    </row>
    <row r="226" spans="1:11">
      <c r="A226" s="24" t="str">
        <f>IFERROR(IF(INDEX('2nd Open'!$A:$F,MATCH('2nd Open Results'!$E226,'2nd Open'!$F:$F,0),1)&gt;0,INDEX('2nd Open'!$A:$F,MATCH('2nd Open Results'!$E226,'2nd Open'!$F:$F,0),1),""),"")</f>
        <v/>
      </c>
      <c r="B226" s="120" t="str">
        <f>IFERROR(IF(INDEX('2nd Open'!$A:$F,MATCH('2nd Open Results'!$E226,'2nd Open'!$F:$F,0),2)&gt;0,INDEX('2nd Open'!$A:$F,MATCH('2nd Open Results'!$E226,'2nd Open'!$F:$F,0),2),""),"")</f>
        <v/>
      </c>
      <c r="C226" s="120" t="str">
        <f>IFERROR(IF(INDEX('2nd Open'!$A:$F,MATCH('2nd Open Results'!E226,'2nd Open'!$F:$F,0),3)&gt;0,INDEX('2nd Open'!$A:$F,MATCH('2nd Open Results'!E226,'2nd Open'!$F:$F,0),3),""),"")</f>
        <v/>
      </c>
      <c r="D226" s="121" t="str">
        <f>IFERROR(IF(SMALL('2nd Open'!F:F,K226)&gt;1000,"nt",SMALL('2nd Open'!F:F,K226)),"")</f>
        <v/>
      </c>
      <c r="E226" s="159" t="str">
        <f>IF(D226="nt",IFERROR(SMALL('2nd Open'!F:F,K226),""),IFERROR(SMALL('2nd Open'!F:F,K226),""))</f>
        <v/>
      </c>
      <c r="G226" s="130" t="str">
        <f t="shared" si="4"/>
        <v/>
      </c>
      <c r="K226" s="90">
        <v>225</v>
      </c>
    </row>
    <row r="227" spans="1:11">
      <c r="A227" s="24" t="str">
        <f>IFERROR(IF(INDEX('2nd Open'!$A:$F,MATCH('2nd Open Results'!$E227,'2nd Open'!$F:$F,0),1)&gt;0,INDEX('2nd Open'!$A:$F,MATCH('2nd Open Results'!$E227,'2nd Open'!$F:$F,0),1),""),"")</f>
        <v/>
      </c>
      <c r="B227" s="120" t="str">
        <f>IFERROR(IF(INDEX('2nd Open'!$A:$F,MATCH('2nd Open Results'!$E227,'2nd Open'!$F:$F,0),2)&gt;0,INDEX('2nd Open'!$A:$F,MATCH('2nd Open Results'!$E227,'2nd Open'!$F:$F,0),2),""),"")</f>
        <v/>
      </c>
      <c r="C227" s="120" t="str">
        <f>IFERROR(IF(INDEX('2nd Open'!$A:$F,MATCH('2nd Open Results'!E227,'2nd Open'!$F:$F,0),3)&gt;0,INDEX('2nd Open'!$A:$F,MATCH('2nd Open Results'!E227,'2nd Open'!$F:$F,0),3),""),"")</f>
        <v/>
      </c>
      <c r="D227" s="121" t="str">
        <f>IFERROR(IF(SMALL('2nd Open'!F:F,K227)&gt;1000,"nt",SMALL('2nd Open'!F:F,K227)),"")</f>
        <v/>
      </c>
      <c r="E227" s="159" t="str">
        <f>IF(D227="nt",IFERROR(SMALL('2nd Open'!F:F,K227),""),IFERROR(SMALL('2nd Open'!F:F,K227),""))</f>
        <v/>
      </c>
      <c r="G227" s="130" t="str">
        <f t="shared" si="4"/>
        <v/>
      </c>
      <c r="K227" s="90">
        <v>226</v>
      </c>
    </row>
    <row r="228" spans="1:11">
      <c r="A228" s="24" t="str">
        <f>IFERROR(IF(INDEX('2nd Open'!$A:$F,MATCH('2nd Open Results'!$E228,'2nd Open'!$F:$F,0),1)&gt;0,INDEX('2nd Open'!$A:$F,MATCH('2nd Open Results'!$E228,'2nd Open'!$F:$F,0),1),""),"")</f>
        <v/>
      </c>
      <c r="B228" s="120" t="str">
        <f>IFERROR(IF(INDEX('2nd Open'!$A:$F,MATCH('2nd Open Results'!$E228,'2nd Open'!$F:$F,0),2)&gt;0,INDEX('2nd Open'!$A:$F,MATCH('2nd Open Results'!$E228,'2nd Open'!$F:$F,0),2),""),"")</f>
        <v/>
      </c>
      <c r="C228" s="120" t="str">
        <f>IFERROR(IF(INDEX('2nd Open'!$A:$F,MATCH('2nd Open Results'!E228,'2nd Open'!$F:$F,0),3)&gt;0,INDEX('2nd Open'!$A:$F,MATCH('2nd Open Results'!E228,'2nd Open'!$F:$F,0),3),""),"")</f>
        <v/>
      </c>
      <c r="D228" s="121" t="str">
        <f>IFERROR(IF(SMALL('2nd Open'!F:F,K228)&gt;1000,"nt",SMALL('2nd Open'!F:F,K228)),"")</f>
        <v/>
      </c>
      <c r="E228" s="159" t="str">
        <f>IF(D228="nt",IFERROR(SMALL('2nd Open'!F:F,K228),""),IFERROR(SMALL('2nd Open'!F:F,K228),""))</f>
        <v/>
      </c>
      <c r="G228" s="130" t="str">
        <f t="shared" si="4"/>
        <v/>
      </c>
      <c r="K228" s="90">
        <v>227</v>
      </c>
    </row>
    <row r="229" spans="1:11">
      <c r="A229" s="24" t="str">
        <f>IFERROR(IF(INDEX('2nd Open'!$A:$F,MATCH('2nd Open Results'!$E229,'2nd Open'!$F:$F,0),1)&gt;0,INDEX('2nd Open'!$A:$F,MATCH('2nd Open Results'!$E229,'2nd Open'!$F:$F,0),1),""),"")</f>
        <v/>
      </c>
      <c r="B229" s="120" t="str">
        <f>IFERROR(IF(INDEX('2nd Open'!$A:$F,MATCH('2nd Open Results'!$E229,'2nd Open'!$F:$F,0),2)&gt;0,INDEX('2nd Open'!$A:$F,MATCH('2nd Open Results'!$E229,'2nd Open'!$F:$F,0),2),""),"")</f>
        <v/>
      </c>
      <c r="C229" s="120" t="str">
        <f>IFERROR(IF(INDEX('2nd Open'!$A:$F,MATCH('2nd Open Results'!E229,'2nd Open'!$F:$F,0),3)&gt;0,INDEX('2nd Open'!$A:$F,MATCH('2nd Open Results'!E229,'2nd Open'!$F:$F,0),3),""),"")</f>
        <v/>
      </c>
      <c r="D229" s="121" t="str">
        <f>IFERROR(IF(SMALL('2nd Open'!F:F,K229)&gt;1000,"nt",SMALL('2nd Open'!F:F,K229)),"")</f>
        <v/>
      </c>
      <c r="E229" s="159" t="str">
        <f>IF(D229="nt",IFERROR(SMALL('2nd Open'!F:F,K229),""),IFERROR(SMALL('2nd Open'!F:F,K229),""))</f>
        <v/>
      </c>
      <c r="G229" s="130" t="str">
        <f t="shared" si="4"/>
        <v/>
      </c>
      <c r="K229" s="90">
        <v>228</v>
      </c>
    </row>
    <row r="230" spans="1:11">
      <c r="A230" s="24" t="str">
        <f>IFERROR(IF(INDEX('2nd Open'!$A:$F,MATCH('2nd Open Results'!$E230,'2nd Open'!$F:$F,0),1)&gt;0,INDEX('2nd Open'!$A:$F,MATCH('2nd Open Results'!$E230,'2nd Open'!$F:$F,0),1),""),"")</f>
        <v/>
      </c>
      <c r="B230" s="120" t="str">
        <f>IFERROR(IF(INDEX('2nd Open'!$A:$F,MATCH('2nd Open Results'!$E230,'2nd Open'!$F:$F,0),2)&gt;0,INDEX('2nd Open'!$A:$F,MATCH('2nd Open Results'!$E230,'2nd Open'!$F:$F,0),2),""),"")</f>
        <v/>
      </c>
      <c r="C230" s="120" t="str">
        <f>IFERROR(IF(INDEX('2nd Open'!$A:$F,MATCH('2nd Open Results'!E230,'2nd Open'!$F:$F,0),3)&gt;0,INDEX('2nd Open'!$A:$F,MATCH('2nd Open Results'!E230,'2nd Open'!$F:$F,0),3),""),"")</f>
        <v/>
      </c>
      <c r="D230" s="121" t="str">
        <f>IFERROR(IF(SMALL('2nd Open'!F:F,K230)&gt;1000,"nt",SMALL('2nd Open'!F:F,K230)),"")</f>
        <v/>
      </c>
      <c r="E230" s="159" t="str">
        <f>IF(D230="nt",IFERROR(SMALL('2nd Open'!F:F,K230),""),IFERROR(SMALL('2nd Open'!F:F,K230),""))</f>
        <v/>
      </c>
      <c r="G230" s="130" t="str">
        <f t="shared" si="4"/>
        <v/>
      </c>
      <c r="K230" s="90">
        <v>229</v>
      </c>
    </row>
    <row r="231" spans="1:11">
      <c r="A231" s="24" t="str">
        <f>IFERROR(IF(INDEX('2nd Open'!$A:$F,MATCH('2nd Open Results'!$E231,'2nd Open'!$F:$F,0),1)&gt;0,INDEX('2nd Open'!$A:$F,MATCH('2nd Open Results'!$E231,'2nd Open'!$F:$F,0),1),""),"")</f>
        <v/>
      </c>
      <c r="B231" s="120" t="str">
        <f>IFERROR(IF(INDEX('2nd Open'!$A:$F,MATCH('2nd Open Results'!$E231,'2nd Open'!$F:$F,0),2)&gt;0,INDEX('2nd Open'!$A:$F,MATCH('2nd Open Results'!$E231,'2nd Open'!$F:$F,0),2),""),"")</f>
        <v/>
      </c>
      <c r="C231" s="120" t="str">
        <f>IFERROR(IF(INDEX('2nd Open'!$A:$F,MATCH('2nd Open Results'!E231,'2nd Open'!$F:$F,0),3)&gt;0,INDEX('2nd Open'!$A:$F,MATCH('2nd Open Results'!E231,'2nd Open'!$F:$F,0),3),""),"")</f>
        <v/>
      </c>
      <c r="D231" s="121" t="str">
        <f>IFERROR(IF(SMALL('2nd Open'!F:F,K231)&gt;1000,"nt",SMALL('2nd Open'!F:F,K231)),"")</f>
        <v/>
      </c>
      <c r="E231" s="159" t="str">
        <f>IF(D231="nt",IFERROR(SMALL('2nd Open'!F:F,K231),""),IFERROR(SMALL('2nd Open'!F:F,K231),""))</f>
        <v/>
      </c>
      <c r="G231" s="130" t="str">
        <f t="shared" si="4"/>
        <v/>
      </c>
      <c r="K231" s="90">
        <v>230</v>
      </c>
    </row>
    <row r="232" spans="1:11">
      <c r="A232" s="24" t="str">
        <f>IFERROR(IF(INDEX('2nd Open'!$A:$F,MATCH('2nd Open Results'!$E232,'2nd Open'!$F:$F,0),1)&gt;0,INDEX('2nd Open'!$A:$F,MATCH('2nd Open Results'!$E232,'2nd Open'!$F:$F,0),1),""),"")</f>
        <v/>
      </c>
      <c r="B232" s="120" t="str">
        <f>IFERROR(IF(INDEX('2nd Open'!$A:$F,MATCH('2nd Open Results'!$E232,'2nd Open'!$F:$F,0),2)&gt;0,INDEX('2nd Open'!$A:$F,MATCH('2nd Open Results'!$E232,'2nd Open'!$F:$F,0),2),""),"")</f>
        <v/>
      </c>
      <c r="C232" s="120" t="str">
        <f>IFERROR(IF(INDEX('2nd Open'!$A:$F,MATCH('2nd Open Results'!E232,'2nd Open'!$F:$F,0),3)&gt;0,INDEX('2nd Open'!$A:$F,MATCH('2nd Open Results'!E232,'2nd Open'!$F:$F,0),3),""),"")</f>
        <v/>
      </c>
      <c r="D232" s="121" t="str">
        <f>IFERROR(IF(SMALL('2nd Open'!F:F,K232)&gt;1000,"nt",SMALL('2nd Open'!F:F,K232)),"")</f>
        <v/>
      </c>
      <c r="E232" s="159" t="str">
        <f>IF(D232="nt",IFERROR(SMALL('2nd Open'!F:F,K232),""),IFERROR(SMALL('2nd Open'!F:F,K232),""))</f>
        <v/>
      </c>
      <c r="G232" s="130" t="str">
        <f t="shared" si="4"/>
        <v/>
      </c>
      <c r="K232" s="90">
        <v>231</v>
      </c>
    </row>
    <row r="233" spans="1:11">
      <c r="A233" s="24" t="str">
        <f>IFERROR(IF(INDEX('2nd Open'!$A:$F,MATCH('2nd Open Results'!$E233,'2nd Open'!$F:$F,0),1)&gt;0,INDEX('2nd Open'!$A:$F,MATCH('2nd Open Results'!$E233,'2nd Open'!$F:$F,0),1),""),"")</f>
        <v/>
      </c>
      <c r="B233" s="120" t="str">
        <f>IFERROR(IF(INDEX('2nd Open'!$A:$F,MATCH('2nd Open Results'!$E233,'2nd Open'!$F:$F,0),2)&gt;0,INDEX('2nd Open'!$A:$F,MATCH('2nd Open Results'!$E233,'2nd Open'!$F:$F,0),2),""),"")</f>
        <v/>
      </c>
      <c r="C233" s="120" t="str">
        <f>IFERROR(IF(INDEX('2nd Open'!$A:$F,MATCH('2nd Open Results'!E233,'2nd Open'!$F:$F,0),3)&gt;0,INDEX('2nd Open'!$A:$F,MATCH('2nd Open Results'!E233,'2nd Open'!$F:$F,0),3),""),"")</f>
        <v/>
      </c>
      <c r="D233" s="121" t="str">
        <f>IFERROR(IF(SMALL('2nd Open'!F:F,K233)&gt;1000,"nt",SMALL('2nd Open'!F:F,K233)),"")</f>
        <v/>
      </c>
      <c r="E233" s="159" t="str">
        <f>IF(D233="nt",IFERROR(SMALL('2nd Open'!F:F,K233),""),IFERROR(SMALL('2nd Open'!F:F,K233),""))</f>
        <v/>
      </c>
      <c r="G233" s="130" t="str">
        <f t="shared" si="4"/>
        <v/>
      </c>
      <c r="K233" s="90">
        <v>232</v>
      </c>
    </row>
    <row r="234" spans="1:11">
      <c r="A234" s="24" t="str">
        <f>IFERROR(IF(INDEX('2nd Open'!$A:$F,MATCH('2nd Open Results'!$E234,'2nd Open'!$F:$F,0),1)&gt;0,INDEX('2nd Open'!$A:$F,MATCH('2nd Open Results'!$E234,'2nd Open'!$F:$F,0),1),""),"")</f>
        <v/>
      </c>
      <c r="B234" s="120" t="str">
        <f>IFERROR(IF(INDEX('2nd Open'!$A:$F,MATCH('2nd Open Results'!$E234,'2nd Open'!$F:$F,0),2)&gt;0,INDEX('2nd Open'!$A:$F,MATCH('2nd Open Results'!$E234,'2nd Open'!$F:$F,0),2),""),"")</f>
        <v/>
      </c>
      <c r="C234" s="120" t="str">
        <f>IFERROR(IF(INDEX('2nd Open'!$A:$F,MATCH('2nd Open Results'!E234,'2nd Open'!$F:$F,0),3)&gt;0,INDEX('2nd Open'!$A:$F,MATCH('2nd Open Results'!E234,'2nd Open'!$F:$F,0),3),""),"")</f>
        <v/>
      </c>
      <c r="D234" s="121" t="str">
        <f>IFERROR(IF(SMALL('2nd Open'!F:F,K234)&gt;1000,"nt",SMALL('2nd Open'!F:F,K234)),"")</f>
        <v/>
      </c>
      <c r="E234" s="159" t="str">
        <f>IF(D234="nt",IFERROR(SMALL('2nd Open'!F:F,K234),""),IFERROR(SMALL('2nd Open'!F:F,K234),""))</f>
        <v/>
      </c>
      <c r="G234" s="130" t="str">
        <f t="shared" si="4"/>
        <v/>
      </c>
      <c r="K234" s="90">
        <v>233</v>
      </c>
    </row>
    <row r="235" spans="1:11">
      <c r="A235" s="24" t="str">
        <f>IFERROR(IF(INDEX('2nd Open'!$A:$F,MATCH('2nd Open Results'!$E235,'2nd Open'!$F:$F,0),1)&gt;0,INDEX('2nd Open'!$A:$F,MATCH('2nd Open Results'!$E235,'2nd Open'!$F:$F,0),1),""),"")</f>
        <v/>
      </c>
      <c r="B235" s="120" t="str">
        <f>IFERROR(IF(INDEX('2nd Open'!$A:$F,MATCH('2nd Open Results'!$E235,'2nd Open'!$F:$F,0),2)&gt;0,INDEX('2nd Open'!$A:$F,MATCH('2nd Open Results'!$E235,'2nd Open'!$F:$F,0),2),""),"")</f>
        <v/>
      </c>
      <c r="C235" s="120" t="str">
        <f>IFERROR(IF(INDEX('2nd Open'!$A:$F,MATCH('2nd Open Results'!E235,'2nd Open'!$F:$F,0),3)&gt;0,INDEX('2nd Open'!$A:$F,MATCH('2nd Open Results'!E235,'2nd Open'!$F:$F,0),3),""),"")</f>
        <v/>
      </c>
      <c r="D235" s="121" t="str">
        <f>IFERROR(IF(SMALL('2nd Open'!F:F,K235)&gt;1000,"nt",SMALL('2nd Open'!F:F,K235)),"")</f>
        <v/>
      </c>
      <c r="E235" s="159" t="str">
        <f>IF(D235="nt",IFERROR(SMALL('2nd Open'!F:F,K235),""),IFERROR(SMALL('2nd Open'!F:F,K235),""))</f>
        <v/>
      </c>
      <c r="G235" s="130" t="str">
        <f t="shared" si="4"/>
        <v/>
      </c>
      <c r="K235" s="90">
        <v>234</v>
      </c>
    </row>
    <row r="236" spans="1:11">
      <c r="A236" s="24" t="str">
        <f>IFERROR(IF(INDEX('2nd Open'!$A:$F,MATCH('2nd Open Results'!$E236,'2nd Open'!$F:$F,0),1)&gt;0,INDEX('2nd Open'!$A:$F,MATCH('2nd Open Results'!$E236,'2nd Open'!$F:$F,0),1),""),"")</f>
        <v/>
      </c>
      <c r="B236" s="120" t="str">
        <f>IFERROR(IF(INDEX('2nd Open'!$A:$F,MATCH('2nd Open Results'!$E236,'2nd Open'!$F:$F,0),2)&gt;0,INDEX('2nd Open'!$A:$F,MATCH('2nd Open Results'!$E236,'2nd Open'!$F:$F,0),2),""),"")</f>
        <v/>
      </c>
      <c r="C236" s="120" t="str">
        <f>IFERROR(IF(INDEX('2nd Open'!$A:$F,MATCH('2nd Open Results'!E236,'2nd Open'!$F:$F,0),3)&gt;0,INDEX('2nd Open'!$A:$F,MATCH('2nd Open Results'!E236,'2nd Open'!$F:$F,0),3),""),"")</f>
        <v/>
      </c>
      <c r="D236" s="121" t="str">
        <f>IFERROR(IF(SMALL('2nd Open'!F:F,K236)&gt;1000,"nt",SMALL('2nd Open'!F:F,K236)),"")</f>
        <v/>
      </c>
      <c r="E236" s="159" t="str">
        <f>IF(D236="nt",IFERROR(SMALL('2nd Open'!F:F,K236),""),IFERROR(SMALL('2nd Open'!F:F,K236),""))</f>
        <v/>
      </c>
      <c r="G236" s="130" t="str">
        <f t="shared" si="4"/>
        <v/>
      </c>
      <c r="K236" s="90">
        <v>235</v>
      </c>
    </row>
    <row r="237" spans="1:11">
      <c r="A237" s="24" t="str">
        <f>IFERROR(IF(INDEX('2nd Open'!$A:$F,MATCH('2nd Open Results'!$E237,'2nd Open'!$F:$F,0),1)&gt;0,INDEX('2nd Open'!$A:$F,MATCH('2nd Open Results'!$E237,'2nd Open'!$F:$F,0),1),""),"")</f>
        <v/>
      </c>
      <c r="B237" s="120" t="str">
        <f>IFERROR(IF(INDEX('2nd Open'!$A:$F,MATCH('2nd Open Results'!$E237,'2nd Open'!$F:$F,0),2)&gt;0,INDEX('2nd Open'!$A:$F,MATCH('2nd Open Results'!$E237,'2nd Open'!$F:$F,0),2),""),"")</f>
        <v/>
      </c>
      <c r="C237" s="120" t="str">
        <f>IFERROR(IF(INDEX('2nd Open'!$A:$F,MATCH('2nd Open Results'!E237,'2nd Open'!$F:$F,0),3)&gt;0,INDEX('2nd Open'!$A:$F,MATCH('2nd Open Results'!E237,'2nd Open'!$F:$F,0),3),""),"")</f>
        <v/>
      </c>
      <c r="D237" s="121" t="str">
        <f>IFERROR(IF(SMALL('2nd Open'!F:F,K237)&gt;1000,"nt",SMALL('2nd Open'!F:F,K237)),"")</f>
        <v/>
      </c>
      <c r="E237" s="159" t="str">
        <f>IF(D237="nt",IFERROR(SMALL('2nd Open'!F:F,K237),""),IFERROR(SMALL('2nd Open'!F:F,K237),""))</f>
        <v/>
      </c>
      <c r="G237" s="130" t="str">
        <f t="shared" si="4"/>
        <v/>
      </c>
      <c r="K237" s="90">
        <v>236</v>
      </c>
    </row>
    <row r="238" spans="1:11">
      <c r="A238" s="24" t="str">
        <f>IFERROR(IF(INDEX('2nd Open'!$A:$F,MATCH('2nd Open Results'!$E238,'2nd Open'!$F:$F,0),1)&gt;0,INDEX('2nd Open'!$A:$F,MATCH('2nd Open Results'!$E238,'2nd Open'!$F:$F,0),1),""),"")</f>
        <v/>
      </c>
      <c r="B238" s="120" t="str">
        <f>IFERROR(IF(INDEX('2nd Open'!$A:$F,MATCH('2nd Open Results'!$E238,'2nd Open'!$F:$F,0),2)&gt;0,INDEX('2nd Open'!$A:$F,MATCH('2nd Open Results'!$E238,'2nd Open'!$F:$F,0),2),""),"")</f>
        <v/>
      </c>
      <c r="C238" s="120" t="str">
        <f>IFERROR(IF(INDEX('2nd Open'!$A:$F,MATCH('2nd Open Results'!E238,'2nd Open'!$F:$F,0),3)&gt;0,INDEX('2nd Open'!$A:$F,MATCH('2nd Open Results'!E238,'2nd Open'!$F:$F,0),3),""),"")</f>
        <v/>
      </c>
      <c r="D238" s="121" t="str">
        <f>IFERROR(IF(SMALL('2nd Open'!F:F,K238)&gt;1000,"nt",SMALL('2nd Open'!F:F,K238)),"")</f>
        <v/>
      </c>
      <c r="E238" s="159" t="str">
        <f>IF(D238="nt",IFERROR(SMALL('2nd Open'!F:F,K238),""),IFERROR(SMALL('2nd Open'!F:F,K238),""))</f>
        <v/>
      </c>
      <c r="G238" s="130" t="str">
        <f t="shared" si="4"/>
        <v/>
      </c>
      <c r="K238" s="90">
        <v>237</v>
      </c>
    </row>
    <row r="239" spans="1:11">
      <c r="A239" s="24" t="str">
        <f>IFERROR(IF(INDEX('2nd Open'!$A:$F,MATCH('2nd Open Results'!$E239,'2nd Open'!$F:$F,0),1)&gt;0,INDEX('2nd Open'!$A:$F,MATCH('2nd Open Results'!$E239,'2nd Open'!$F:$F,0),1),""),"")</f>
        <v/>
      </c>
      <c r="B239" s="120" t="str">
        <f>IFERROR(IF(INDEX('2nd Open'!$A:$F,MATCH('2nd Open Results'!$E239,'2nd Open'!$F:$F,0),2)&gt;0,INDEX('2nd Open'!$A:$F,MATCH('2nd Open Results'!$E239,'2nd Open'!$F:$F,0),2),""),"")</f>
        <v/>
      </c>
      <c r="C239" s="120" t="str">
        <f>IFERROR(IF(INDEX('2nd Open'!$A:$F,MATCH('2nd Open Results'!E239,'2nd Open'!$F:$F,0),3)&gt;0,INDEX('2nd Open'!$A:$F,MATCH('2nd Open Results'!E239,'2nd Open'!$F:$F,0),3),""),"")</f>
        <v/>
      </c>
      <c r="D239" s="121" t="str">
        <f>IFERROR(IF(SMALL('2nd Open'!F:F,K239)&gt;1000,"nt",SMALL('2nd Open'!F:F,K239)),"")</f>
        <v/>
      </c>
      <c r="E239" s="159" t="str">
        <f>IF(D239="nt",IFERROR(SMALL('2nd Open'!F:F,K239),""),IFERROR(SMALL('2nd Open'!F:F,K239),""))</f>
        <v/>
      </c>
      <c r="G239" s="130" t="str">
        <f t="shared" si="4"/>
        <v/>
      </c>
      <c r="K239" s="90">
        <v>238</v>
      </c>
    </row>
    <row r="240" spans="1:11">
      <c r="A240" s="24" t="str">
        <f>IFERROR(IF(INDEX('2nd Open'!$A:$F,MATCH('2nd Open Results'!$E240,'2nd Open'!$F:$F,0),1)&gt;0,INDEX('2nd Open'!$A:$F,MATCH('2nd Open Results'!$E240,'2nd Open'!$F:$F,0),1),""),"")</f>
        <v/>
      </c>
      <c r="B240" s="120" t="str">
        <f>IFERROR(IF(INDEX('2nd Open'!$A:$F,MATCH('2nd Open Results'!$E240,'2nd Open'!$F:$F,0),2)&gt;0,INDEX('2nd Open'!$A:$F,MATCH('2nd Open Results'!$E240,'2nd Open'!$F:$F,0),2),""),"")</f>
        <v/>
      </c>
      <c r="C240" s="120" t="str">
        <f>IFERROR(IF(INDEX('2nd Open'!$A:$F,MATCH('2nd Open Results'!E240,'2nd Open'!$F:$F,0),3)&gt;0,INDEX('2nd Open'!$A:$F,MATCH('2nd Open Results'!E240,'2nd Open'!$F:$F,0),3),""),"")</f>
        <v/>
      </c>
      <c r="D240" s="121" t="str">
        <f>IFERROR(IF(SMALL('2nd Open'!F:F,K240)&gt;1000,"nt",SMALL('2nd Open'!F:F,K240)),"")</f>
        <v/>
      </c>
      <c r="E240" s="159" t="str">
        <f>IF(D240="nt",IFERROR(SMALL('2nd Open'!F:F,K240),""),IFERROR(SMALL('2nd Open'!F:F,K240),""))</f>
        <v/>
      </c>
      <c r="G240" s="130" t="str">
        <f t="shared" si="4"/>
        <v/>
      </c>
      <c r="K240" s="90">
        <v>239</v>
      </c>
    </row>
    <row r="241" spans="1:11">
      <c r="A241" s="24" t="str">
        <f>IFERROR(IF(INDEX('2nd Open'!$A:$F,MATCH('2nd Open Results'!$E241,'2nd Open'!$F:$F,0),1)&gt;0,INDEX('2nd Open'!$A:$F,MATCH('2nd Open Results'!$E241,'2nd Open'!$F:$F,0),1),""),"")</f>
        <v/>
      </c>
      <c r="B241" s="120" t="str">
        <f>IFERROR(IF(INDEX('2nd Open'!$A:$F,MATCH('2nd Open Results'!$E241,'2nd Open'!$F:$F,0),2)&gt;0,INDEX('2nd Open'!$A:$F,MATCH('2nd Open Results'!$E241,'2nd Open'!$F:$F,0),2),""),"")</f>
        <v/>
      </c>
      <c r="C241" s="120" t="str">
        <f>IFERROR(IF(INDEX('2nd Open'!$A:$F,MATCH('2nd Open Results'!E241,'2nd Open'!$F:$F,0),3)&gt;0,INDEX('2nd Open'!$A:$F,MATCH('2nd Open Results'!E241,'2nd Open'!$F:$F,0),3),""),"")</f>
        <v/>
      </c>
      <c r="D241" s="121" t="str">
        <f>IFERROR(IF(SMALL('2nd Open'!F:F,K241)&gt;1000,"nt",SMALL('2nd Open'!F:F,K241)),"")</f>
        <v/>
      </c>
      <c r="E241" s="159" t="str">
        <f>IF(D241="nt",IFERROR(SMALL('2nd Open'!F:F,K241),""),IFERROR(SMALL('2nd Open'!F:F,K241),""))</f>
        <v/>
      </c>
      <c r="G241" s="130" t="str">
        <f t="shared" si="4"/>
        <v/>
      </c>
      <c r="K241" s="90">
        <v>240</v>
      </c>
    </row>
    <row r="242" spans="1:11">
      <c r="A242" s="24" t="str">
        <f>IFERROR(IF(INDEX('2nd Open'!$A:$F,MATCH('2nd Open Results'!$E242,'2nd Open'!$F:$F,0),1)&gt;0,INDEX('2nd Open'!$A:$F,MATCH('2nd Open Results'!$E242,'2nd Open'!$F:$F,0),1),""),"")</f>
        <v/>
      </c>
      <c r="B242" s="120" t="str">
        <f>IFERROR(IF(INDEX('2nd Open'!$A:$F,MATCH('2nd Open Results'!$E242,'2nd Open'!$F:$F,0),2)&gt;0,INDEX('2nd Open'!$A:$F,MATCH('2nd Open Results'!$E242,'2nd Open'!$F:$F,0),2),""),"")</f>
        <v/>
      </c>
      <c r="C242" s="120" t="str">
        <f>IFERROR(IF(INDEX('2nd Open'!$A:$F,MATCH('2nd Open Results'!E242,'2nd Open'!$F:$F,0),3)&gt;0,INDEX('2nd Open'!$A:$F,MATCH('2nd Open Results'!E242,'2nd Open'!$F:$F,0),3),""),"")</f>
        <v/>
      </c>
      <c r="D242" s="121" t="str">
        <f>IFERROR(IF(SMALL('2nd Open'!F:F,K242)&gt;1000,"nt",SMALL('2nd Open'!F:F,K242)),"")</f>
        <v/>
      </c>
      <c r="E242" s="159" t="str">
        <f>IF(D242="nt",IFERROR(SMALL('2nd Open'!F:F,K242),""),IFERROR(SMALL('2nd Open'!F:F,K242),""))</f>
        <v/>
      </c>
      <c r="G242" s="130" t="str">
        <f t="shared" si="4"/>
        <v/>
      </c>
      <c r="K242" s="90">
        <v>241</v>
      </c>
    </row>
    <row r="243" spans="1:11">
      <c r="A243" s="24" t="str">
        <f>IFERROR(IF(INDEX('2nd Open'!$A:$F,MATCH('2nd Open Results'!$E243,'2nd Open'!$F:$F,0),1)&gt;0,INDEX('2nd Open'!$A:$F,MATCH('2nd Open Results'!$E243,'2nd Open'!$F:$F,0),1),""),"")</f>
        <v/>
      </c>
      <c r="B243" s="120" t="str">
        <f>IFERROR(IF(INDEX('2nd Open'!$A:$F,MATCH('2nd Open Results'!$E243,'2nd Open'!$F:$F,0),2)&gt;0,INDEX('2nd Open'!$A:$F,MATCH('2nd Open Results'!$E243,'2nd Open'!$F:$F,0),2),""),"")</f>
        <v/>
      </c>
      <c r="C243" s="120" t="str">
        <f>IFERROR(IF(INDEX('2nd Open'!$A:$F,MATCH('2nd Open Results'!E243,'2nd Open'!$F:$F,0),3)&gt;0,INDEX('2nd Open'!$A:$F,MATCH('2nd Open Results'!E243,'2nd Open'!$F:$F,0),3),""),"")</f>
        <v/>
      </c>
      <c r="D243" s="121" t="str">
        <f>IFERROR(IF(SMALL('2nd Open'!F:F,K243)&gt;1000,"nt",SMALL('2nd Open'!F:F,K243)),"")</f>
        <v/>
      </c>
      <c r="E243" s="159" t="str">
        <f>IF(D243="nt",IFERROR(SMALL('2nd Open'!F:F,K243),""),IFERROR(SMALL('2nd Open'!F:F,K243),""))</f>
        <v/>
      </c>
      <c r="G243" s="130" t="str">
        <f t="shared" si="4"/>
        <v/>
      </c>
      <c r="K243" s="90">
        <v>242</v>
      </c>
    </row>
    <row r="244" spans="1:11">
      <c r="A244" s="24" t="str">
        <f>IFERROR(IF(INDEX('2nd Open'!$A:$F,MATCH('2nd Open Results'!$E244,'2nd Open'!$F:$F,0),1)&gt;0,INDEX('2nd Open'!$A:$F,MATCH('2nd Open Results'!$E244,'2nd Open'!$F:$F,0),1),""),"")</f>
        <v/>
      </c>
      <c r="B244" s="120" t="str">
        <f>IFERROR(IF(INDEX('2nd Open'!$A:$F,MATCH('2nd Open Results'!$E244,'2nd Open'!$F:$F,0),2)&gt;0,INDEX('2nd Open'!$A:$F,MATCH('2nd Open Results'!$E244,'2nd Open'!$F:$F,0),2),""),"")</f>
        <v/>
      </c>
      <c r="C244" s="120" t="str">
        <f>IFERROR(IF(INDEX('2nd Open'!$A:$F,MATCH('2nd Open Results'!E244,'2nd Open'!$F:$F,0),3)&gt;0,INDEX('2nd Open'!$A:$F,MATCH('2nd Open Results'!E244,'2nd Open'!$F:$F,0),3),""),"")</f>
        <v/>
      </c>
      <c r="D244" s="121" t="str">
        <f>IFERROR(IF(SMALL('2nd Open'!F:F,K244)&gt;1000,"nt",SMALL('2nd Open'!F:F,K244)),"")</f>
        <v/>
      </c>
      <c r="E244" s="159" t="str">
        <f>IF(D244="nt",IFERROR(SMALL('2nd Open'!F:F,K244),""),IFERROR(SMALL('2nd Open'!F:F,K244),""))</f>
        <v/>
      </c>
      <c r="G244" s="130" t="str">
        <f t="shared" si="4"/>
        <v/>
      </c>
      <c r="K244" s="90">
        <v>243</v>
      </c>
    </row>
    <row r="245" spans="1:11">
      <c r="A245" s="24" t="str">
        <f>IFERROR(IF(INDEX('2nd Open'!$A:$F,MATCH('2nd Open Results'!$E245,'2nd Open'!$F:$F,0),1)&gt;0,INDEX('2nd Open'!$A:$F,MATCH('2nd Open Results'!$E245,'2nd Open'!$F:$F,0),1),""),"")</f>
        <v/>
      </c>
      <c r="B245" s="120" t="str">
        <f>IFERROR(IF(INDEX('2nd Open'!$A:$F,MATCH('2nd Open Results'!$E245,'2nd Open'!$F:$F,0),2)&gt;0,INDEX('2nd Open'!$A:$F,MATCH('2nd Open Results'!$E245,'2nd Open'!$F:$F,0),2),""),"")</f>
        <v/>
      </c>
      <c r="C245" s="120" t="str">
        <f>IFERROR(IF(INDEX('2nd Open'!$A:$F,MATCH('2nd Open Results'!E245,'2nd Open'!$F:$F,0),3)&gt;0,INDEX('2nd Open'!$A:$F,MATCH('2nd Open Results'!E245,'2nd Open'!$F:$F,0),3),""),"")</f>
        <v/>
      </c>
      <c r="D245" s="121" t="str">
        <f>IFERROR(IF(SMALL('2nd Open'!F:F,K245)&gt;1000,"nt",SMALL('2nd Open'!F:F,K245)),"")</f>
        <v/>
      </c>
      <c r="E245" s="159" t="str">
        <f>IF(D245="nt",IFERROR(SMALL('2nd Open'!F:F,K245),""),IFERROR(SMALL('2nd Open'!F:F,K245),""))</f>
        <v/>
      </c>
      <c r="G245" s="130" t="str">
        <f t="shared" si="4"/>
        <v/>
      </c>
      <c r="K245" s="90">
        <v>244</v>
      </c>
    </row>
    <row r="246" spans="1:11">
      <c r="A246" s="24" t="str">
        <f>IFERROR(IF(INDEX('2nd Open'!$A:$F,MATCH('2nd Open Results'!$E246,'2nd Open'!$F:$F,0),1)&gt;0,INDEX('2nd Open'!$A:$F,MATCH('2nd Open Results'!$E246,'2nd Open'!$F:$F,0),1),""),"")</f>
        <v/>
      </c>
      <c r="B246" s="120" t="str">
        <f>IFERROR(IF(INDEX('2nd Open'!$A:$F,MATCH('2nd Open Results'!$E246,'2nd Open'!$F:$F,0),2)&gt;0,INDEX('2nd Open'!$A:$F,MATCH('2nd Open Results'!$E246,'2nd Open'!$F:$F,0),2),""),"")</f>
        <v/>
      </c>
      <c r="C246" s="120" t="str">
        <f>IFERROR(IF(INDEX('2nd Open'!$A:$F,MATCH('2nd Open Results'!E246,'2nd Open'!$F:$F,0),3)&gt;0,INDEX('2nd Open'!$A:$F,MATCH('2nd Open Results'!E246,'2nd Open'!$F:$F,0),3),""),"")</f>
        <v/>
      </c>
      <c r="D246" s="121" t="str">
        <f>IFERROR(IF(SMALL('2nd Open'!F:F,K246)&gt;1000,"nt",SMALL('2nd Open'!F:F,K246)),"")</f>
        <v/>
      </c>
      <c r="E246" s="159" t="str">
        <f>IF(D246="nt",IFERROR(SMALL('2nd Open'!F:F,K246),""),IFERROR(SMALL('2nd Open'!F:F,K246),""))</f>
        <v/>
      </c>
      <c r="G246" s="130" t="str">
        <f t="shared" si="4"/>
        <v/>
      </c>
      <c r="K246" s="90">
        <v>245</v>
      </c>
    </row>
    <row r="247" spans="1:11">
      <c r="A247" s="24" t="str">
        <f>IFERROR(IF(INDEX('2nd Open'!$A:$F,MATCH('2nd Open Results'!$E247,'2nd Open'!$F:$F,0),1)&gt;0,INDEX('2nd Open'!$A:$F,MATCH('2nd Open Results'!$E247,'2nd Open'!$F:$F,0),1),""),"")</f>
        <v/>
      </c>
      <c r="B247" s="120" t="str">
        <f>IFERROR(IF(INDEX('2nd Open'!$A:$F,MATCH('2nd Open Results'!$E247,'2nd Open'!$F:$F,0),2)&gt;0,INDEX('2nd Open'!$A:$F,MATCH('2nd Open Results'!$E247,'2nd Open'!$F:$F,0),2),""),"")</f>
        <v/>
      </c>
      <c r="C247" s="120" t="str">
        <f>IFERROR(IF(INDEX('2nd Open'!$A:$F,MATCH('2nd Open Results'!E247,'2nd Open'!$F:$F,0),3)&gt;0,INDEX('2nd Open'!$A:$F,MATCH('2nd Open Results'!E247,'2nd Open'!$F:$F,0),3),""),"")</f>
        <v/>
      </c>
      <c r="D247" s="121" t="str">
        <f>IFERROR(IF(SMALL('2nd Open'!F:F,K247)&gt;1000,"nt",SMALL('2nd Open'!F:F,K247)),"")</f>
        <v/>
      </c>
      <c r="E247" s="159" t="str">
        <f>IF(D247="nt",IFERROR(SMALL('2nd Open'!F:F,K247),""),IFERROR(SMALL('2nd Open'!F:F,K247),""))</f>
        <v/>
      </c>
      <c r="G247" s="130" t="str">
        <f t="shared" si="4"/>
        <v/>
      </c>
      <c r="K247" s="90">
        <v>246</v>
      </c>
    </row>
    <row r="248" spans="1:11">
      <c r="A248" s="24" t="str">
        <f>IFERROR(IF(INDEX('2nd Open'!$A:$F,MATCH('2nd Open Results'!$E248,'2nd Open'!$F:$F,0),1)&gt;0,INDEX('2nd Open'!$A:$F,MATCH('2nd Open Results'!$E248,'2nd Open'!$F:$F,0),1),""),"")</f>
        <v/>
      </c>
      <c r="B248" s="120" t="str">
        <f>IFERROR(IF(INDEX('2nd Open'!$A:$F,MATCH('2nd Open Results'!$E248,'2nd Open'!$F:$F,0),2)&gt;0,INDEX('2nd Open'!$A:$F,MATCH('2nd Open Results'!$E248,'2nd Open'!$F:$F,0),2),""),"")</f>
        <v/>
      </c>
      <c r="C248" s="120" t="str">
        <f>IFERROR(IF(INDEX('2nd Open'!$A:$F,MATCH('2nd Open Results'!E248,'2nd Open'!$F:$F,0),3)&gt;0,INDEX('2nd Open'!$A:$F,MATCH('2nd Open Results'!E248,'2nd Open'!$F:$F,0),3),""),"")</f>
        <v/>
      </c>
      <c r="D248" s="121" t="str">
        <f>IFERROR(IF(SMALL('2nd Open'!F:F,K248)&gt;1000,"nt",SMALL('2nd Open'!F:F,K248)),"")</f>
        <v/>
      </c>
      <c r="E248" s="159" t="str">
        <f>IF(D248="nt",IFERROR(SMALL('2nd Open'!F:F,K248),""),IFERROR(SMALL('2nd Open'!F:F,K248),""))</f>
        <v/>
      </c>
      <c r="G248" s="130" t="str">
        <f t="shared" si="4"/>
        <v/>
      </c>
      <c r="K248" s="90">
        <v>247</v>
      </c>
    </row>
    <row r="249" spans="1:11">
      <c r="A249" s="24" t="str">
        <f>IFERROR(IF(INDEX('2nd Open'!$A:$F,MATCH('2nd Open Results'!$E249,'2nd Open'!$F:$F,0),1)&gt;0,INDEX('2nd Open'!$A:$F,MATCH('2nd Open Results'!$E249,'2nd Open'!$F:$F,0),1),""),"")</f>
        <v/>
      </c>
      <c r="B249" s="120" t="str">
        <f>IFERROR(IF(INDEX('2nd Open'!$A:$F,MATCH('2nd Open Results'!$E249,'2nd Open'!$F:$F,0),2)&gt;0,INDEX('2nd Open'!$A:$F,MATCH('2nd Open Results'!$E249,'2nd Open'!$F:$F,0),2),""),"")</f>
        <v/>
      </c>
      <c r="C249" s="120" t="str">
        <f>IFERROR(IF(INDEX('2nd Open'!$A:$F,MATCH('2nd Open Results'!E249,'2nd Open'!$F:$F,0),3)&gt;0,INDEX('2nd Open'!$A:$F,MATCH('2nd Open Results'!E249,'2nd Open'!$F:$F,0),3),""),"")</f>
        <v/>
      </c>
      <c r="D249" s="121" t="str">
        <f>IFERROR(IF(SMALL('2nd Open'!F:F,K249)&gt;1000,"nt",SMALL('2nd Open'!F:F,K249)),"")</f>
        <v/>
      </c>
      <c r="E249" s="159" t="str">
        <f>IF(D249="nt",IFERROR(SMALL('2nd Open'!F:F,K249),""),IFERROR(SMALL('2nd Open'!F:F,K249),""))</f>
        <v/>
      </c>
      <c r="G249" s="130" t="str">
        <f t="shared" si="4"/>
        <v/>
      </c>
      <c r="K249" s="90">
        <v>248</v>
      </c>
    </row>
    <row r="250" spans="1:11">
      <c r="A250" s="24" t="str">
        <f>IFERROR(IF(INDEX('2nd Open'!$A:$F,MATCH('2nd Open Results'!$E250,'2nd Open'!$F:$F,0),1)&gt;0,INDEX('2nd Open'!$A:$F,MATCH('2nd Open Results'!$E250,'2nd Open'!$F:$F,0),1),""),"")</f>
        <v/>
      </c>
      <c r="B250" s="120" t="str">
        <f>IFERROR(IF(INDEX('2nd Open'!$A:$F,MATCH('2nd Open Results'!$E250,'2nd Open'!$F:$F,0),2)&gt;0,INDEX('2nd Open'!$A:$F,MATCH('2nd Open Results'!$E250,'2nd Open'!$F:$F,0),2),""),"")</f>
        <v/>
      </c>
      <c r="C250" s="120" t="str">
        <f>IFERROR(IF(INDEX('2nd Open'!$A:$F,MATCH('2nd Open Results'!E250,'2nd Open'!$F:$F,0),3)&gt;0,INDEX('2nd Open'!$A:$F,MATCH('2nd Open Results'!E250,'2nd Open'!$F:$F,0),3),""),"")</f>
        <v/>
      </c>
      <c r="D250" s="121" t="str">
        <f>IFERROR(IF(SMALL('2nd Open'!F:F,K250)&gt;1000,"nt",SMALL('2nd Open'!F:F,K250)),"")</f>
        <v/>
      </c>
      <c r="E250" s="159" t="str">
        <f>IF(D250="nt",IFERROR(SMALL('2nd Open'!F:F,K250),""),IFERROR(SMALL('2nd Open'!F:F,K250),""))</f>
        <v/>
      </c>
      <c r="G250" s="130" t="str">
        <f t="shared" si="4"/>
        <v/>
      </c>
      <c r="K250" s="90">
        <v>249</v>
      </c>
    </row>
    <row r="251" spans="1:11">
      <c r="A251" s="24" t="str">
        <f>IFERROR(IF(INDEX('2nd Open'!$A:$F,MATCH('2nd Open Results'!$E251,'2nd Open'!$F:$F,0),1)&gt;0,INDEX('2nd Open'!$A:$F,MATCH('2nd Open Results'!$E251,'2nd Open'!$F:$F,0),1),""),"")</f>
        <v/>
      </c>
      <c r="B251" s="120" t="str">
        <f>IFERROR(IF(INDEX('2nd Open'!$A:$F,MATCH('2nd Open Results'!$E251,'2nd Open'!$F:$F,0),2)&gt;0,INDEX('2nd Open'!$A:$F,MATCH('2nd Open Results'!$E251,'2nd Open'!$F:$F,0),2),""),"")</f>
        <v/>
      </c>
      <c r="C251" s="120" t="str">
        <f>IFERROR(IF(INDEX('2nd Open'!$A:$F,MATCH('2nd Open Results'!E251,'2nd Open'!$F:$F,0),3)&gt;0,INDEX('2nd Open'!$A:$F,MATCH('2nd Open Results'!E251,'2nd Open'!$F:$F,0),3),""),"")</f>
        <v/>
      </c>
      <c r="D251" s="121" t="str">
        <f>IFERROR(IF(SMALL('2nd Open'!F:F,K251)&gt;1000,"nt",SMALL('2nd Open'!F:F,K251)),"")</f>
        <v/>
      </c>
      <c r="E251" s="159" t="str">
        <f>IF(D251="nt",IFERROR(SMALL('2nd Open'!F:F,K251),""),IFERROR(SMALL('2nd Open'!F:F,K251),""))</f>
        <v/>
      </c>
      <c r="G251" s="130" t="str">
        <f t="shared" si="4"/>
        <v/>
      </c>
      <c r="K251" s="90">
        <v>250</v>
      </c>
    </row>
  </sheetData>
  <sheetProtection selectLockedCells="1"/>
  <conditionalFormatting sqref="A1:E1048576">
    <cfRule type="containsBlanks" dxfId="4" priority="1">
      <formula>LEN(TRIM(A1))=0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BA8CDC"/>
  </sheetPr>
  <dimension ref="A1:Q300"/>
  <sheetViews>
    <sheetView workbookViewId="0">
      <pane ySplit="1" topLeftCell="A2" activePane="bottomLeft" state="frozen"/>
      <selection pane="bottomLeft" activeCell="D2" sqref="D2:D6"/>
    </sheetView>
  </sheetViews>
  <sheetFormatPr defaultRowHeight="15.75"/>
  <cols>
    <col min="1" max="1" width="6.85546875" style="34" bestFit="1" customWidth="1"/>
    <col min="2" max="2" width="23.85546875" style="23" customWidth="1"/>
    <col min="3" max="3" width="23" style="23" customWidth="1"/>
    <col min="4" max="4" width="11.28515625" style="95" customWidth="1"/>
    <col min="5" max="5" width="12.42578125" style="23" hidden="1" customWidth="1"/>
    <col min="6" max="6" width="9.7109375" style="135" hidden="1" customWidth="1"/>
    <col min="7" max="7" width="8" style="135" customWidth="1"/>
    <col min="8" max="8" width="7.5703125" style="23" customWidth="1"/>
    <col min="9" max="9" width="10" style="23" bestFit="1" customWidth="1"/>
    <col min="10" max="10" width="7.85546875" style="23" customWidth="1"/>
    <col min="11" max="11" width="7.5703125" style="23" customWidth="1"/>
    <col min="12" max="12" width="7" style="23" customWidth="1"/>
    <col min="13" max="13" width="9.140625" style="23"/>
    <col min="14" max="14" width="27.28515625" style="23" customWidth="1"/>
    <col min="15" max="15" width="23.5703125" style="23" customWidth="1"/>
    <col min="16" max="16" width="8.85546875" style="23" customWidth="1"/>
    <col min="17" max="17" width="10.7109375" style="23" customWidth="1"/>
    <col min="18" max="16384" width="9.140625" style="23"/>
  </cols>
  <sheetData>
    <row r="1" spans="1:17" ht="22.5" customHeight="1" thickBot="1">
      <c r="A1" s="50" t="s">
        <v>7</v>
      </c>
      <c r="B1" s="52" t="s">
        <v>19</v>
      </c>
      <c r="C1" s="52" t="s">
        <v>1</v>
      </c>
      <c r="D1" s="88" t="s">
        <v>2</v>
      </c>
    </row>
    <row r="2" spans="1:17" ht="16.5" thickBot="1">
      <c r="A2" s="24" t="str">
        <f>IF(B2="","",Draw!J2)</f>
        <v/>
      </c>
      <c r="B2" s="25" t="str">
        <f>IFERROR(Draw!K2,"")</f>
        <v/>
      </c>
      <c r="C2" s="25" t="str">
        <f>IFERROR(Draw!L2,"")</f>
        <v/>
      </c>
      <c r="D2" s="78"/>
      <c r="E2" s="26">
        <v>1E-8</v>
      </c>
      <c r="F2" s="133" t="str">
        <f>IF(D2="nt",1000+E2,IF((D2+E2)&gt;5,D2+E2,""))</f>
        <v/>
      </c>
      <c r="G2" s="133" t="str">
        <f>IF(OR(AND(D2&gt;1,D2&lt;1050),D2="nt",D2=""),"","Not a valid input")</f>
        <v/>
      </c>
      <c r="H2" s="26"/>
    </row>
    <row r="3" spans="1:17" ht="16.5" thickBot="1">
      <c r="A3" s="24" t="str">
        <f>IF(B3="","",Draw!J3)</f>
        <v/>
      </c>
      <c r="B3" s="25" t="str">
        <f>IFERROR(Draw!K3,"")</f>
        <v/>
      </c>
      <c r="C3" s="25" t="str">
        <f>IFERROR(Draw!L3,"")</f>
        <v/>
      </c>
      <c r="D3" s="79"/>
      <c r="E3" s="26">
        <v>2E-8</v>
      </c>
      <c r="F3" s="133" t="str">
        <f t="shared" ref="F3:F66" si="0">IF(D3="nt",1000+E3,IF((D3+E3)&gt;5,D3+E3,""))</f>
        <v/>
      </c>
      <c r="G3" s="133" t="str">
        <f t="shared" ref="G3:G6" si="1">IF(OR(AND(D3&gt;1,D3&lt;1050),D3="nt",D3=""),"","Not a valid input")</f>
        <v/>
      </c>
      <c r="I3" s="118" t="s">
        <v>3</v>
      </c>
      <c r="J3" s="113">
        <f>'Poles Calculations'!F3</f>
        <v>0</v>
      </c>
      <c r="L3" s="59"/>
      <c r="M3" s="50" t="str">
        <f>'1st Open'!AA9</f>
        <v>Placing</v>
      </c>
      <c r="N3" s="52" t="str">
        <f>'1st Open'!AB9</f>
        <v>Name</v>
      </c>
      <c r="O3" s="52" t="str">
        <f>'1st Open'!AC9</f>
        <v>Horse</v>
      </c>
      <c r="P3" s="51" t="str">
        <f>'1st Open'!AD9</f>
        <v>Time</v>
      </c>
      <c r="Q3" s="51" t="str">
        <f>'1st Open'!AE9</f>
        <v>Payout</v>
      </c>
    </row>
    <row r="4" spans="1:17" ht="16.5" thickBot="1">
      <c r="A4" s="24" t="str">
        <f>IF(B4="","",Draw!J4)</f>
        <v/>
      </c>
      <c r="B4" s="25" t="str">
        <f>IFERROR(Draw!K4,"")</f>
        <v/>
      </c>
      <c r="C4" s="25" t="str">
        <f>IFERROR(Draw!L4,"")</f>
        <v/>
      </c>
      <c r="D4" s="80"/>
      <c r="E4" s="26">
        <v>2.9999999999999997E-8</v>
      </c>
      <c r="F4" s="133" t="str">
        <f t="shared" si="0"/>
        <v/>
      </c>
      <c r="G4" s="133" t="str">
        <f t="shared" si="1"/>
        <v/>
      </c>
      <c r="I4" s="141" t="s">
        <v>4</v>
      </c>
      <c r="J4" s="113">
        <f>'Poles Calculations'!F4</f>
        <v>2</v>
      </c>
      <c r="L4" s="188" t="s">
        <v>3</v>
      </c>
      <c r="M4" s="62" t="str">
        <f>'Poles Calculations'!G8</f>
        <v>-</v>
      </c>
      <c r="N4" s="32" t="str">
        <f>'Poles Calculations'!H8</f>
        <v>-</v>
      </c>
      <c r="O4" s="32" t="str">
        <f>'Poles Calculations'!I8</f>
        <v>-</v>
      </c>
      <c r="P4" s="63" t="str">
        <f>'Poles Calculations'!J8</f>
        <v>-</v>
      </c>
      <c r="Q4" s="45">
        <v>0</v>
      </c>
    </row>
    <row r="5" spans="1:17" ht="16.5" thickBot="1">
      <c r="A5" s="24" t="str">
        <f>IF(B5="","",Draw!J5)</f>
        <v/>
      </c>
      <c r="B5" s="25" t="str">
        <f>IFERROR(Draw!K5,"")</f>
        <v/>
      </c>
      <c r="C5" s="25" t="str">
        <f>IFERROR(Draw!L5,"")</f>
        <v/>
      </c>
      <c r="D5" s="81"/>
      <c r="E5" s="26">
        <v>4.0000000000000001E-8</v>
      </c>
      <c r="F5" s="133" t="str">
        <f t="shared" si="0"/>
        <v/>
      </c>
      <c r="G5" s="133" t="str">
        <f t="shared" si="1"/>
        <v/>
      </c>
      <c r="I5" s="142" t="s">
        <v>5</v>
      </c>
      <c r="J5" s="113">
        <f>'Poles Calculations'!F5</f>
        <v>4</v>
      </c>
      <c r="L5" s="189"/>
      <c r="M5" s="53" t="str">
        <f>IF($J$7&lt;2,"",'Poles Calculations'!G9)</f>
        <v>-</v>
      </c>
      <c r="N5" s="28" t="str">
        <f>IF(M5="","",'Poles Calculations'!H9)</f>
        <v>-</v>
      </c>
      <c r="O5" s="28" t="str">
        <f>IF(N5="","",'Poles Calculations'!I9)</f>
        <v>-</v>
      </c>
      <c r="P5" s="64" t="str">
        <f>IF(O5="","",'Poles Calculations'!J9)</f>
        <v>-</v>
      </c>
      <c r="Q5" s="46">
        <v>0</v>
      </c>
    </row>
    <row r="6" spans="1:17" ht="16.5" thickBot="1">
      <c r="A6" s="24" t="str">
        <f>IF(B6="","",Draw!J6)</f>
        <v/>
      </c>
      <c r="B6" s="25" t="str">
        <f>IFERROR(Draw!K6,"")</f>
        <v/>
      </c>
      <c r="C6" s="25" t="str">
        <f>IFERROR(Draw!L6,"")</f>
        <v/>
      </c>
      <c r="D6" s="82"/>
      <c r="E6" s="26">
        <v>4.9999999999999998E-8</v>
      </c>
      <c r="F6" s="133" t="str">
        <f t="shared" si="0"/>
        <v/>
      </c>
      <c r="G6" s="133" t="str">
        <f t="shared" si="1"/>
        <v/>
      </c>
      <c r="L6" s="189"/>
      <c r="M6" s="53" t="str">
        <f>IF($J$7&lt;3,"",'Poles Calculations'!G10)</f>
        <v>-</v>
      </c>
      <c r="N6" s="28" t="str">
        <f>IF(M6="","",'Poles Calculations'!H10)</f>
        <v>-</v>
      </c>
      <c r="O6" s="28" t="str">
        <f>IF(N6="","",'Poles Calculations'!I10)</f>
        <v>-</v>
      </c>
      <c r="P6" s="64" t="str">
        <f>IF(O6="","",'Poles Calculations'!J10)</f>
        <v>-</v>
      </c>
      <c r="Q6" s="47">
        <v>0</v>
      </c>
    </row>
    <row r="7" spans="1:17" ht="16.5" thickBot="1">
      <c r="A7" s="36"/>
      <c r="B7" s="37"/>
      <c r="C7" s="37"/>
      <c r="D7" s="89"/>
      <c r="E7" s="26">
        <v>5.9999999999999995E-8</v>
      </c>
      <c r="F7" s="133" t="str">
        <f t="shared" si="0"/>
        <v/>
      </c>
      <c r="G7" s="133"/>
      <c r="I7" s="76" t="s">
        <v>12</v>
      </c>
      <c r="J7" s="77">
        <v>3</v>
      </c>
      <c r="L7" s="189"/>
      <c r="M7" s="53" t="str">
        <f>IF($J$7&lt;4,"",'Poles Calculations'!G11)</f>
        <v/>
      </c>
      <c r="N7" s="28" t="str">
        <f>IF(M7="","",'Poles Calculations'!H11)</f>
        <v/>
      </c>
      <c r="O7" s="28" t="str">
        <f>IF(N7="","",'Poles Calculations'!I11)</f>
        <v/>
      </c>
      <c r="P7" s="64" t="str">
        <f>IF(O7="","",'Poles Calculations'!J11)</f>
        <v/>
      </c>
      <c r="Q7" s="46">
        <v>0</v>
      </c>
    </row>
    <row r="8" spans="1:17" ht="16.5" thickBot="1">
      <c r="A8" s="24" t="str">
        <f>IF(B8="","",Draw!J8)</f>
        <v/>
      </c>
      <c r="B8" s="25" t="str">
        <f>IFERROR(Draw!K8,"")</f>
        <v/>
      </c>
      <c r="C8" s="25" t="str">
        <f>IFERROR(Draw!L8,"")</f>
        <v/>
      </c>
      <c r="D8" s="78"/>
      <c r="E8" s="26">
        <v>7.0000000000000005E-8</v>
      </c>
      <c r="F8" s="133" t="str">
        <f t="shared" si="0"/>
        <v/>
      </c>
      <c r="G8" s="133" t="str">
        <f t="shared" ref="G8:G71" si="2">IF(OR(AND(D8&gt;1,D8&lt;1050),D8="nt",D8=""),"","Not a valid input")</f>
        <v/>
      </c>
      <c r="L8" s="190"/>
      <c r="M8" s="69" t="str">
        <f>IF($J$7&lt;5,"",'Poles Calculations'!G12)</f>
        <v/>
      </c>
      <c r="N8" s="33" t="str">
        <f>IF(M8="","",'Poles Calculations'!H12)</f>
        <v/>
      </c>
      <c r="O8" s="33" t="str">
        <f>IF(N8="","",'Poles Calculations'!I12)</f>
        <v/>
      </c>
      <c r="P8" s="70" t="str">
        <f>IF(O8="","",'Poles Calculations'!J12)</f>
        <v/>
      </c>
      <c r="Q8" s="48">
        <v>0</v>
      </c>
    </row>
    <row r="9" spans="1:17" ht="16.5" thickBot="1">
      <c r="A9" s="24" t="str">
        <f>IF(B9="","",Draw!J9)</f>
        <v/>
      </c>
      <c r="B9" s="25" t="str">
        <f>IFERROR(Draw!K9,"")</f>
        <v/>
      </c>
      <c r="C9" s="25" t="str">
        <f>IFERROR(Draw!L9,"")</f>
        <v/>
      </c>
      <c r="D9" s="79"/>
      <c r="E9" s="26">
        <v>8.0000000000000002E-8</v>
      </c>
      <c r="F9" s="133" t="str">
        <f t="shared" si="0"/>
        <v/>
      </c>
      <c r="G9" s="133" t="str">
        <f t="shared" si="2"/>
        <v/>
      </c>
      <c r="I9" s="75"/>
      <c r="L9" s="57"/>
      <c r="M9" s="60"/>
      <c r="N9" s="49"/>
      <c r="O9" s="49"/>
      <c r="P9" s="61"/>
      <c r="Q9" s="40"/>
    </row>
    <row r="10" spans="1:17">
      <c r="A10" s="24" t="str">
        <f>IF(B10="","",Draw!J10)</f>
        <v/>
      </c>
      <c r="B10" s="25" t="str">
        <f>IFERROR(Draw!K10,"")</f>
        <v/>
      </c>
      <c r="C10" s="25" t="str">
        <f>IFERROR(Draw!L10,"")</f>
        <v/>
      </c>
      <c r="D10" s="80"/>
      <c r="E10" s="26">
        <v>8.9999999999999999E-8</v>
      </c>
      <c r="F10" s="133" t="str">
        <f t="shared" si="0"/>
        <v/>
      </c>
      <c r="G10" s="133" t="str">
        <f t="shared" si="2"/>
        <v/>
      </c>
      <c r="I10" s="75"/>
      <c r="L10" s="203" t="s">
        <v>4</v>
      </c>
      <c r="M10" s="62" t="str">
        <f>'Poles Calculations'!G14</f>
        <v>-</v>
      </c>
      <c r="N10" s="32" t="str">
        <f>'Poles Calculations'!H14</f>
        <v>-</v>
      </c>
      <c r="O10" s="32" t="str">
        <f>'Poles Calculations'!I14</f>
        <v>-</v>
      </c>
      <c r="P10" s="63" t="str">
        <f>'Poles Calculations'!J14</f>
        <v>-</v>
      </c>
      <c r="Q10" s="41">
        <v>0</v>
      </c>
    </row>
    <row r="11" spans="1:17">
      <c r="A11" s="24" t="str">
        <f>IF(B11="","",Draw!J11)</f>
        <v/>
      </c>
      <c r="B11" s="25" t="str">
        <f>IFERROR(Draw!K11,"")</f>
        <v/>
      </c>
      <c r="C11" s="25" t="str">
        <f>IFERROR(Draw!L11,"")</f>
        <v/>
      </c>
      <c r="D11" s="81"/>
      <c r="E11" s="26">
        <v>9.9999999999999995E-8</v>
      </c>
      <c r="F11" s="133" t="str">
        <f t="shared" si="0"/>
        <v/>
      </c>
      <c r="G11" s="133" t="str">
        <f t="shared" si="2"/>
        <v/>
      </c>
      <c r="I11" s="74">
        <v>1</v>
      </c>
      <c r="L11" s="204"/>
      <c r="M11" s="53" t="str">
        <f>IF($J$7&lt;2,"",'Poles Calculations'!G15)</f>
        <v>-</v>
      </c>
      <c r="N11" s="28" t="str">
        <f>IF(M11="","",'Poles Calculations'!H15)</f>
        <v>-</v>
      </c>
      <c r="O11" s="28" t="str">
        <f>IF(N11="","",'Poles Calculations'!I15)</f>
        <v>-</v>
      </c>
      <c r="P11" s="64" t="str">
        <f>IF(O11="","",'Poles Calculations'!J15)</f>
        <v>-</v>
      </c>
      <c r="Q11" s="43">
        <v>0</v>
      </c>
    </row>
    <row r="12" spans="1:17">
      <c r="A12" s="24" t="str">
        <f>IF(B12="","",Draw!J12)</f>
        <v/>
      </c>
      <c r="B12" s="25" t="str">
        <f>IFERROR(Draw!K12,"")</f>
        <v/>
      </c>
      <c r="C12" s="25" t="str">
        <f>IFERROR(Draw!L12,"")</f>
        <v/>
      </c>
      <c r="D12" s="82"/>
      <c r="E12" s="26">
        <v>1.1000000000000001E-7</v>
      </c>
      <c r="F12" s="133" t="str">
        <f t="shared" si="0"/>
        <v/>
      </c>
      <c r="G12" s="133" t="str">
        <f t="shared" si="2"/>
        <v/>
      </c>
      <c r="H12" s="26"/>
      <c r="I12" s="75">
        <v>2</v>
      </c>
      <c r="L12" s="204"/>
      <c r="M12" s="53" t="str">
        <f>IF($J$7&lt;3,"",'Poles Calculations'!G16)</f>
        <v>-</v>
      </c>
      <c r="N12" s="28" t="str">
        <f>IF(M12="","",'Poles Calculations'!H16)</f>
        <v>-</v>
      </c>
      <c r="O12" s="28" t="str">
        <f>IF(N12="","",'Poles Calculations'!I16)</f>
        <v>-</v>
      </c>
      <c r="P12" s="64" t="str">
        <f>IF(O12="","",'Poles Calculations'!J16)</f>
        <v>-</v>
      </c>
      <c r="Q12" s="42">
        <v>0</v>
      </c>
    </row>
    <row r="13" spans="1:17">
      <c r="A13" s="36"/>
      <c r="B13" s="37"/>
      <c r="C13" s="37"/>
      <c r="D13" s="89"/>
      <c r="E13" s="26">
        <v>1.1999999999999999E-7</v>
      </c>
      <c r="F13" s="133" t="str">
        <f t="shared" si="0"/>
        <v/>
      </c>
      <c r="G13" s="133"/>
      <c r="I13" s="75">
        <v>3</v>
      </c>
      <c r="L13" s="204"/>
      <c r="M13" s="53" t="str">
        <f>IF($J$7&lt;4,"",'Poles Calculations'!G17)</f>
        <v/>
      </c>
      <c r="N13" s="28" t="str">
        <f>IF(M13="","",'Poles Calculations'!H17)</f>
        <v/>
      </c>
      <c r="O13" s="28" t="str">
        <f>IF(N13="","",'Poles Calculations'!I17)</f>
        <v/>
      </c>
      <c r="P13" s="64" t="str">
        <f>IF(O13="","",'Poles Calculations'!J17)</f>
        <v/>
      </c>
      <c r="Q13" s="43">
        <v>0</v>
      </c>
    </row>
    <row r="14" spans="1:17" ht="16.5" thickBot="1">
      <c r="A14" s="24" t="str">
        <f>IF(B14="","",Draw!J14)</f>
        <v/>
      </c>
      <c r="B14" s="25" t="str">
        <f>IFERROR(Draw!K14,"")</f>
        <v/>
      </c>
      <c r="C14" s="25" t="str">
        <f>IFERROR(Draw!L14,"")</f>
        <v/>
      </c>
      <c r="D14" s="78"/>
      <c r="E14" s="26">
        <v>1.3E-7</v>
      </c>
      <c r="F14" s="133" t="str">
        <f t="shared" si="0"/>
        <v/>
      </c>
      <c r="G14" s="133" t="str">
        <f t="shared" ref="G14" si="3">IF(OR(AND(D14&gt;1,D14&lt;1050),D14="nt",D14=""),"","Not a valid input")</f>
        <v/>
      </c>
      <c r="I14" s="75">
        <v>4</v>
      </c>
      <c r="L14" s="205"/>
      <c r="M14" s="53" t="str">
        <f>IF($J$7&lt;5,"",'Poles Calculations'!G18)</f>
        <v/>
      </c>
      <c r="N14" s="33" t="str">
        <f>IF(M14="","",'Poles Calculations'!H18)</f>
        <v/>
      </c>
      <c r="O14" s="33" t="str">
        <f>IF(N14="","",'Poles Calculations'!I18)</f>
        <v/>
      </c>
      <c r="P14" s="70" t="str">
        <f>IF(O14="","",'Poles Calculations'!J18)</f>
        <v/>
      </c>
      <c r="Q14" s="42">
        <v>0</v>
      </c>
    </row>
    <row r="15" spans="1:17" ht="16.5" thickBot="1">
      <c r="A15" s="24" t="str">
        <f>IF(B15="","",Draw!J15)</f>
        <v/>
      </c>
      <c r="B15" s="25" t="str">
        <f>IFERROR(Draw!K15,"")</f>
        <v/>
      </c>
      <c r="C15" s="25" t="str">
        <f>IFERROR(Draw!L15,"")</f>
        <v/>
      </c>
      <c r="D15" s="79"/>
      <c r="E15" s="26">
        <v>1.4000000000000001E-7</v>
      </c>
      <c r="F15" s="133" t="str">
        <f t="shared" si="0"/>
        <v/>
      </c>
      <c r="G15" s="133" t="str">
        <f t="shared" si="2"/>
        <v/>
      </c>
      <c r="I15" s="75">
        <v>5</v>
      </c>
      <c r="L15" s="57"/>
      <c r="M15" s="67"/>
      <c r="N15" s="31"/>
      <c r="O15" s="31"/>
      <c r="P15" s="68"/>
      <c r="Q15" s="40"/>
    </row>
    <row r="16" spans="1:17">
      <c r="A16" s="24" t="str">
        <f>IF(B16="","",Draw!J16)</f>
        <v/>
      </c>
      <c r="B16" s="25" t="str">
        <f>IFERROR(Draw!K16,"")</f>
        <v/>
      </c>
      <c r="C16" s="25" t="str">
        <f>IFERROR(Draw!L16,"")</f>
        <v/>
      </c>
      <c r="D16" s="80"/>
      <c r="E16" s="26">
        <v>1.4999999999999999E-7</v>
      </c>
      <c r="F16" s="133" t="str">
        <f t="shared" si="0"/>
        <v/>
      </c>
      <c r="G16" s="133" t="str">
        <f t="shared" si="2"/>
        <v/>
      </c>
      <c r="I16" s="75"/>
      <c r="L16" s="206" t="s">
        <v>5</v>
      </c>
      <c r="M16" s="62" t="str">
        <f>'Poles Calculations'!G20</f>
        <v>-</v>
      </c>
      <c r="N16" s="32" t="str">
        <f>'Poles Calculations'!H20</f>
        <v>-</v>
      </c>
      <c r="O16" s="32" t="str">
        <f>'Poles Calculations'!I20</f>
        <v>-</v>
      </c>
      <c r="P16" s="63" t="str">
        <f>'Poles Calculations'!J20</f>
        <v>-</v>
      </c>
      <c r="Q16" s="41">
        <v>0</v>
      </c>
    </row>
    <row r="17" spans="1:17">
      <c r="A17" s="24" t="str">
        <f>IF(B17="","",Draw!J17)</f>
        <v/>
      </c>
      <c r="B17" s="25" t="str">
        <f>IFERROR(Draw!K17,"")</f>
        <v/>
      </c>
      <c r="C17" s="25" t="str">
        <f>IFERROR(Draw!L17,"")</f>
        <v/>
      </c>
      <c r="D17" s="81"/>
      <c r="E17" s="26">
        <v>1.6E-7</v>
      </c>
      <c r="F17" s="133" t="str">
        <f t="shared" si="0"/>
        <v/>
      </c>
      <c r="G17" s="133" t="str">
        <f t="shared" si="2"/>
        <v/>
      </c>
      <c r="I17" s="73"/>
      <c r="L17" s="207"/>
      <c r="M17" s="53" t="str">
        <f>IF($J$7&lt;2,"",'Poles Calculations'!G21)</f>
        <v>-</v>
      </c>
      <c r="N17" s="28" t="str">
        <f>IF(M17="","",'Poles Calculations'!H21)</f>
        <v>-</v>
      </c>
      <c r="O17" s="28" t="str">
        <f>IF(N17="","",'Poles Calculations'!I21)</f>
        <v>-</v>
      </c>
      <c r="P17" s="64" t="str">
        <f>IF(O17="","",'Poles Calculations'!J21)</f>
        <v>-</v>
      </c>
      <c r="Q17" s="43">
        <v>0</v>
      </c>
    </row>
    <row r="18" spans="1:17">
      <c r="A18" s="24" t="str">
        <f>IF(B18="","",Draw!J18)</f>
        <v/>
      </c>
      <c r="B18" s="25" t="str">
        <f>IFERROR(Draw!K18,"")</f>
        <v/>
      </c>
      <c r="C18" s="25" t="str">
        <f>IFERROR(Draw!L18,"")</f>
        <v/>
      </c>
      <c r="D18" s="82"/>
      <c r="E18" s="26">
        <v>1.6999999999999999E-7</v>
      </c>
      <c r="F18" s="133" t="str">
        <f t="shared" si="0"/>
        <v/>
      </c>
      <c r="G18" s="133" t="str">
        <f t="shared" si="2"/>
        <v/>
      </c>
      <c r="L18" s="207"/>
      <c r="M18" s="53" t="str">
        <f>IF($J$7&lt;3,"",'Poles Calculations'!G22)</f>
        <v>-</v>
      </c>
      <c r="N18" s="28" t="str">
        <f>IF(M18="","",'Poles Calculations'!H22)</f>
        <v>-</v>
      </c>
      <c r="O18" s="28" t="str">
        <f>IF(N18="","",'Poles Calculations'!I22)</f>
        <v>-</v>
      </c>
      <c r="P18" s="64" t="str">
        <f>IF(O18="","",'Poles Calculations'!J22)</f>
        <v>-</v>
      </c>
      <c r="Q18" s="43">
        <v>0</v>
      </c>
    </row>
    <row r="19" spans="1:17">
      <c r="A19" s="36"/>
      <c r="B19" s="37"/>
      <c r="C19" s="37"/>
      <c r="D19" s="89"/>
      <c r="E19" s="26">
        <v>1.8E-7</v>
      </c>
      <c r="F19" s="133" t="str">
        <f t="shared" si="0"/>
        <v/>
      </c>
      <c r="G19" s="133"/>
      <c r="L19" s="207"/>
      <c r="M19" s="53" t="str">
        <f>IF($J$7&lt;4,"",'Poles Calculations'!G23)</f>
        <v/>
      </c>
      <c r="N19" s="28" t="str">
        <f>IF(M19="","",'Poles Calculations'!H23)</f>
        <v/>
      </c>
      <c r="O19" s="28" t="str">
        <f>IF(N19="","",'Poles Calculations'!I23)</f>
        <v/>
      </c>
      <c r="P19" s="64" t="str">
        <f>IF(O19="","",'Poles Calculations'!J23)</f>
        <v/>
      </c>
      <c r="Q19" s="42">
        <v>0</v>
      </c>
    </row>
    <row r="20" spans="1:17" ht="16.5" thickBot="1">
      <c r="A20" s="24" t="str">
        <f>IF(B20="","",Draw!J20)</f>
        <v/>
      </c>
      <c r="B20" s="25" t="str">
        <f>IFERROR(Draw!K20,"")</f>
        <v/>
      </c>
      <c r="C20" s="25" t="str">
        <f>IFERROR(Draw!L20,"")</f>
        <v/>
      </c>
      <c r="D20" s="78"/>
      <c r="E20" s="26">
        <v>1.9000000000000001E-7</v>
      </c>
      <c r="F20" s="133" t="str">
        <f t="shared" si="0"/>
        <v/>
      </c>
      <c r="G20" s="133" t="str">
        <f t="shared" ref="G20" si="4">IF(OR(AND(D20&gt;1,D20&lt;1050),D20="nt",D20=""),"","Not a valid input")</f>
        <v/>
      </c>
      <c r="L20" s="208"/>
      <c r="M20" s="69" t="str">
        <f>IF($J$7&lt;5,"",'Poles Calculations'!G24)</f>
        <v/>
      </c>
      <c r="N20" s="33" t="str">
        <f>IF(M20="","",'Poles Calculations'!H24)</f>
        <v/>
      </c>
      <c r="O20" s="33" t="str">
        <f>IF(N20="","",'Poles Calculations'!I24)</f>
        <v/>
      </c>
      <c r="P20" s="70" t="str">
        <f>IF(O20="","",'Poles Calculations'!J24)</f>
        <v/>
      </c>
      <c r="Q20" s="44">
        <v>0</v>
      </c>
    </row>
    <row r="21" spans="1:17">
      <c r="A21" s="24" t="str">
        <f>IF(B21="","",Draw!J21)</f>
        <v/>
      </c>
      <c r="B21" s="25" t="str">
        <f>IFERROR(Draw!K21,"")</f>
        <v/>
      </c>
      <c r="C21" s="25" t="str">
        <f>IFERROR(Draw!L21,"")</f>
        <v/>
      </c>
      <c r="D21" s="79"/>
      <c r="E21" s="26">
        <v>1.9999999999999999E-7</v>
      </c>
      <c r="F21" s="133" t="str">
        <f t="shared" si="0"/>
        <v/>
      </c>
      <c r="G21" s="133" t="str">
        <f t="shared" si="2"/>
        <v/>
      </c>
    </row>
    <row r="22" spans="1:17">
      <c r="A22" s="24" t="str">
        <f>IF(B22="","",Draw!J22)</f>
        <v/>
      </c>
      <c r="B22" s="25" t="str">
        <f>IFERROR(Draw!K22,"")</f>
        <v/>
      </c>
      <c r="C22" s="25" t="str">
        <f>IFERROR(Draw!L22,"")</f>
        <v/>
      </c>
      <c r="D22" s="80"/>
      <c r="E22" s="26">
        <v>2.1E-7</v>
      </c>
      <c r="F22" s="133" t="str">
        <f t="shared" si="0"/>
        <v/>
      </c>
      <c r="G22" s="133" t="str">
        <f t="shared" si="2"/>
        <v/>
      </c>
    </row>
    <row r="23" spans="1:17">
      <c r="A23" s="24" t="str">
        <f>IF(B23="","",Draw!J23)</f>
        <v/>
      </c>
      <c r="B23" s="25" t="str">
        <f>IFERROR(Draw!K23,"")</f>
        <v/>
      </c>
      <c r="C23" s="25" t="str">
        <f>IFERROR(Draw!L23,"")</f>
        <v/>
      </c>
      <c r="D23" s="81"/>
      <c r="E23" s="26">
        <v>2.2000000000000001E-7</v>
      </c>
      <c r="F23" s="133" t="str">
        <f t="shared" si="0"/>
        <v/>
      </c>
      <c r="G23" s="133" t="str">
        <f t="shared" si="2"/>
        <v/>
      </c>
    </row>
    <row r="24" spans="1:17">
      <c r="A24" s="24" t="str">
        <f>IF(B24="","",Draw!J24)</f>
        <v/>
      </c>
      <c r="B24" s="25" t="str">
        <f>IFERROR(Draw!K24,"")</f>
        <v/>
      </c>
      <c r="C24" s="25" t="str">
        <f>IFERROR(Draw!L24,"")</f>
        <v/>
      </c>
      <c r="D24" s="82"/>
      <c r="E24" s="26">
        <v>2.2999999999999999E-7</v>
      </c>
      <c r="F24" s="133" t="str">
        <f t="shared" si="0"/>
        <v/>
      </c>
      <c r="G24" s="133" t="str">
        <f t="shared" si="2"/>
        <v/>
      </c>
    </row>
    <row r="25" spans="1:17">
      <c r="A25" s="36"/>
      <c r="B25" s="37"/>
      <c r="C25" s="37"/>
      <c r="D25" s="89"/>
      <c r="E25" s="26">
        <v>2.3999999999999998E-7</v>
      </c>
      <c r="F25" s="133" t="str">
        <f t="shared" si="0"/>
        <v/>
      </c>
      <c r="G25" s="133"/>
    </row>
    <row r="26" spans="1:17">
      <c r="A26" s="24" t="str">
        <f>IF(B26="","",Draw!J26)</f>
        <v/>
      </c>
      <c r="B26" s="25" t="str">
        <f>IFERROR(Draw!K26,"")</f>
        <v/>
      </c>
      <c r="C26" s="25" t="str">
        <f>IFERROR(Draw!L26,"")</f>
        <v/>
      </c>
      <c r="D26" s="78"/>
      <c r="E26" s="26">
        <v>2.4999999999999999E-7</v>
      </c>
      <c r="F26" s="133" t="str">
        <f t="shared" si="0"/>
        <v/>
      </c>
      <c r="G26" s="133" t="str">
        <f t="shared" ref="G26" si="5">IF(OR(AND(D26&gt;1,D26&lt;1050),D26="nt",D26=""),"","Not a valid input")</f>
        <v/>
      </c>
    </row>
    <row r="27" spans="1:17">
      <c r="A27" s="24" t="str">
        <f>IF(B27="","",Draw!J27)</f>
        <v/>
      </c>
      <c r="B27" s="25" t="str">
        <f>IFERROR(Draw!K27,"")</f>
        <v/>
      </c>
      <c r="C27" s="25" t="str">
        <f>IFERROR(Draw!L27,"")</f>
        <v/>
      </c>
      <c r="D27" s="79"/>
      <c r="E27" s="26">
        <v>2.6E-7</v>
      </c>
      <c r="F27" s="133" t="str">
        <f t="shared" si="0"/>
        <v/>
      </c>
      <c r="G27" s="133" t="str">
        <f t="shared" si="2"/>
        <v/>
      </c>
    </row>
    <row r="28" spans="1:17">
      <c r="A28" s="24" t="str">
        <f>IF(B28="","",Draw!J28)</f>
        <v/>
      </c>
      <c r="B28" s="25" t="str">
        <f>IFERROR(Draw!K28,"")</f>
        <v/>
      </c>
      <c r="C28" s="25" t="str">
        <f>IFERROR(Draw!L28,"")</f>
        <v/>
      </c>
      <c r="D28" s="80"/>
      <c r="E28" s="26">
        <v>2.7000000000000001E-7</v>
      </c>
      <c r="F28" s="133" t="str">
        <f t="shared" si="0"/>
        <v/>
      </c>
      <c r="G28" s="133" t="str">
        <f t="shared" si="2"/>
        <v/>
      </c>
    </row>
    <row r="29" spans="1:17">
      <c r="A29" s="24" t="str">
        <f>IF(B29="","",Draw!J29)</f>
        <v/>
      </c>
      <c r="B29" s="25" t="str">
        <f>IFERROR(Draw!K29,"")</f>
        <v/>
      </c>
      <c r="C29" s="25" t="str">
        <f>IFERROR(Draw!L29,"")</f>
        <v/>
      </c>
      <c r="D29" s="81"/>
      <c r="E29" s="26">
        <v>2.8000000000000002E-7</v>
      </c>
      <c r="F29" s="133" t="str">
        <f t="shared" si="0"/>
        <v/>
      </c>
      <c r="G29" s="133" t="str">
        <f t="shared" si="2"/>
        <v/>
      </c>
    </row>
    <row r="30" spans="1:17">
      <c r="A30" s="24" t="str">
        <f>IF(B30="","",Draw!J30)</f>
        <v/>
      </c>
      <c r="B30" s="25" t="str">
        <f>IFERROR(Draw!K30,"")</f>
        <v/>
      </c>
      <c r="C30" s="25" t="str">
        <f>IFERROR(Draw!L30,"")</f>
        <v/>
      </c>
      <c r="D30" s="82"/>
      <c r="E30" s="26">
        <v>2.8999999999999998E-7</v>
      </c>
      <c r="F30" s="133" t="str">
        <f t="shared" si="0"/>
        <v/>
      </c>
      <c r="G30" s="133" t="str">
        <f t="shared" si="2"/>
        <v/>
      </c>
    </row>
    <row r="31" spans="1:17">
      <c r="A31" s="36"/>
      <c r="B31" s="37"/>
      <c r="C31" s="37"/>
      <c r="D31" s="89"/>
      <c r="E31" s="26">
        <v>2.9999999999999999E-7</v>
      </c>
      <c r="F31" s="133" t="str">
        <f t="shared" si="0"/>
        <v/>
      </c>
      <c r="G31" s="133"/>
    </row>
    <row r="32" spans="1:17">
      <c r="A32" s="24" t="str">
        <f>IF(B32="","",Draw!J32)</f>
        <v/>
      </c>
      <c r="B32" s="25" t="str">
        <f>IFERROR(Draw!K32,"")</f>
        <v/>
      </c>
      <c r="C32" s="25" t="str">
        <f>IFERROR(Draw!L32,"")</f>
        <v/>
      </c>
      <c r="D32" s="78"/>
      <c r="E32" s="26">
        <v>3.1E-7</v>
      </c>
      <c r="F32" s="133" t="str">
        <f t="shared" si="0"/>
        <v/>
      </c>
      <c r="G32" s="133" t="str">
        <f t="shared" ref="G32" si="6">IF(OR(AND(D32&gt;1,D32&lt;1050),D32="nt",D32=""),"","Not a valid input")</f>
        <v/>
      </c>
    </row>
    <row r="33" spans="1:8">
      <c r="A33" s="24" t="str">
        <f>IF(B33="","",Draw!J33)</f>
        <v/>
      </c>
      <c r="B33" s="25" t="str">
        <f>IFERROR(Draw!K33,"")</f>
        <v/>
      </c>
      <c r="C33" s="25" t="str">
        <f>IFERROR(Draw!L33,"")</f>
        <v/>
      </c>
      <c r="D33" s="79"/>
      <c r="E33" s="26">
        <v>3.2000000000000001E-7</v>
      </c>
      <c r="F33" s="133" t="str">
        <f t="shared" si="0"/>
        <v/>
      </c>
      <c r="G33" s="133" t="str">
        <f t="shared" si="2"/>
        <v/>
      </c>
    </row>
    <row r="34" spans="1:8">
      <c r="A34" s="24" t="str">
        <f>IF(B34="","",Draw!J34)</f>
        <v/>
      </c>
      <c r="B34" s="25" t="str">
        <f>IFERROR(Draw!K34,"")</f>
        <v/>
      </c>
      <c r="C34" s="25" t="str">
        <f>IFERROR(Draw!L34,"")</f>
        <v/>
      </c>
      <c r="D34" s="80"/>
      <c r="E34" s="26">
        <v>3.3000000000000002E-7</v>
      </c>
      <c r="F34" s="133" t="str">
        <f t="shared" si="0"/>
        <v/>
      </c>
      <c r="G34" s="133" t="str">
        <f t="shared" si="2"/>
        <v/>
      </c>
    </row>
    <row r="35" spans="1:8">
      <c r="A35" s="24" t="str">
        <f>IF(B35="","",Draw!J35)</f>
        <v/>
      </c>
      <c r="B35" s="25" t="str">
        <f>IFERROR(Draw!K35,"")</f>
        <v/>
      </c>
      <c r="C35" s="25" t="str">
        <f>IFERROR(Draw!L35,"")</f>
        <v/>
      </c>
      <c r="D35" s="81"/>
      <c r="E35" s="26">
        <v>3.3999999999999997E-7</v>
      </c>
      <c r="F35" s="133" t="str">
        <f t="shared" si="0"/>
        <v/>
      </c>
      <c r="G35" s="133" t="str">
        <f t="shared" si="2"/>
        <v/>
      </c>
    </row>
    <row r="36" spans="1:8">
      <c r="A36" s="24" t="str">
        <f>IF(B36="","",Draw!J36)</f>
        <v/>
      </c>
      <c r="B36" s="25" t="str">
        <f>IFERROR(Draw!K36,"")</f>
        <v/>
      </c>
      <c r="C36" s="25" t="str">
        <f>IFERROR(Draw!L36,"")</f>
        <v/>
      </c>
      <c r="D36" s="82"/>
      <c r="E36" s="26">
        <v>3.4999999999999998E-7</v>
      </c>
      <c r="F36" s="133" t="str">
        <f t="shared" si="0"/>
        <v/>
      </c>
      <c r="G36" s="133" t="str">
        <f t="shared" si="2"/>
        <v/>
      </c>
    </row>
    <row r="37" spans="1:8">
      <c r="A37" s="36"/>
      <c r="B37" s="37"/>
      <c r="C37" s="37"/>
      <c r="D37" s="89"/>
      <c r="E37" s="26">
        <v>3.5999999999999999E-7</v>
      </c>
      <c r="F37" s="133" t="str">
        <f t="shared" si="0"/>
        <v/>
      </c>
      <c r="G37" s="133"/>
    </row>
    <row r="38" spans="1:8">
      <c r="A38" s="24" t="str">
        <f>IF(B38="","",Draw!J38)</f>
        <v/>
      </c>
      <c r="B38" s="25" t="str">
        <f>IFERROR(Draw!K38,"")</f>
        <v/>
      </c>
      <c r="C38" s="25" t="str">
        <f>IFERROR(Draw!L38,"")</f>
        <v/>
      </c>
      <c r="D38" s="78"/>
      <c r="E38" s="26">
        <v>3.7E-7</v>
      </c>
      <c r="F38" s="133" t="str">
        <f t="shared" si="0"/>
        <v/>
      </c>
      <c r="G38" s="133" t="str">
        <f t="shared" ref="G38" si="7">IF(OR(AND(D38&gt;1,D38&lt;1050),D38="nt",D38=""),"","Not a valid input")</f>
        <v/>
      </c>
    </row>
    <row r="39" spans="1:8">
      <c r="A39" s="24" t="str">
        <f>IF(B39="","",Draw!J39)</f>
        <v/>
      </c>
      <c r="B39" s="25" t="str">
        <f>IFERROR(Draw!K39,"")</f>
        <v/>
      </c>
      <c r="C39" s="25" t="str">
        <f>IFERROR(Draw!L39,"")</f>
        <v/>
      </c>
      <c r="D39" s="79"/>
      <c r="E39" s="26">
        <v>3.8000000000000001E-7</v>
      </c>
      <c r="F39" s="133" t="str">
        <f t="shared" si="0"/>
        <v/>
      </c>
      <c r="G39" s="133" t="str">
        <f t="shared" si="2"/>
        <v/>
      </c>
    </row>
    <row r="40" spans="1:8">
      <c r="A40" s="24" t="str">
        <f>IF(B40="","",Draw!J40)</f>
        <v/>
      </c>
      <c r="B40" s="25" t="str">
        <f>IFERROR(Draw!K40,"")</f>
        <v/>
      </c>
      <c r="C40" s="25" t="str">
        <f>IFERROR(Draw!L40,"")</f>
        <v/>
      </c>
      <c r="D40" s="80"/>
      <c r="E40" s="26">
        <v>3.9000000000000002E-7</v>
      </c>
      <c r="F40" s="133" t="str">
        <f t="shared" si="0"/>
        <v/>
      </c>
      <c r="G40" s="133" t="str">
        <f t="shared" si="2"/>
        <v/>
      </c>
    </row>
    <row r="41" spans="1:8">
      <c r="A41" s="24" t="str">
        <f>IF(B41="","",Draw!J41)</f>
        <v/>
      </c>
      <c r="B41" s="25" t="str">
        <f>IFERROR(Draw!K41,"")</f>
        <v/>
      </c>
      <c r="C41" s="25" t="str">
        <f>IFERROR(Draw!L41,"")</f>
        <v/>
      </c>
      <c r="D41" s="81"/>
      <c r="E41" s="26">
        <v>3.9999999999999998E-7</v>
      </c>
      <c r="F41" s="133" t="str">
        <f t="shared" si="0"/>
        <v/>
      </c>
      <c r="G41" s="133" t="str">
        <f t="shared" si="2"/>
        <v/>
      </c>
    </row>
    <row r="42" spans="1:8">
      <c r="A42" s="24" t="str">
        <f>IF(B42="","",Draw!J42)</f>
        <v/>
      </c>
      <c r="B42" s="25" t="str">
        <f>IFERROR(Draw!K42,"")</f>
        <v/>
      </c>
      <c r="C42" s="25" t="str">
        <f>IFERROR(Draw!L42,"")</f>
        <v/>
      </c>
      <c r="D42" s="82"/>
      <c r="E42" s="26">
        <v>4.0999999999999999E-7</v>
      </c>
      <c r="F42" s="133" t="str">
        <f t="shared" si="0"/>
        <v/>
      </c>
      <c r="G42" s="133" t="str">
        <f t="shared" si="2"/>
        <v/>
      </c>
    </row>
    <row r="43" spans="1:8">
      <c r="A43" s="36"/>
      <c r="B43" s="37"/>
      <c r="C43" s="37"/>
      <c r="D43" s="89"/>
      <c r="E43" s="26">
        <v>4.2E-7</v>
      </c>
      <c r="F43" s="133" t="str">
        <f t="shared" si="0"/>
        <v/>
      </c>
      <c r="G43" s="133"/>
    </row>
    <row r="44" spans="1:8">
      <c r="A44" s="24" t="str">
        <f>IF(B44="","",Draw!J44)</f>
        <v/>
      </c>
      <c r="B44" s="25" t="str">
        <f>IFERROR(Draw!K44,"")</f>
        <v/>
      </c>
      <c r="C44" s="25" t="str">
        <f>IFERROR(Draw!L44,"")</f>
        <v/>
      </c>
      <c r="D44" s="78"/>
      <c r="E44" s="26">
        <v>4.3000000000000001E-7</v>
      </c>
      <c r="F44" s="133" t="str">
        <f t="shared" si="0"/>
        <v/>
      </c>
      <c r="G44" s="133" t="str">
        <f t="shared" ref="G44" si="8">IF(OR(AND(D44&gt;1,D44&lt;1050),D44="nt",D44=""),"","Not a valid input")</f>
        <v/>
      </c>
      <c r="H44" s="26"/>
    </row>
    <row r="45" spans="1:8">
      <c r="A45" s="24" t="str">
        <f>IF(B45="","",Draw!J45)</f>
        <v/>
      </c>
      <c r="B45" s="25" t="str">
        <f>IFERROR(Draw!K45,"")</f>
        <v/>
      </c>
      <c r="C45" s="25" t="str">
        <f>IFERROR(Draw!L45,"")</f>
        <v/>
      </c>
      <c r="D45" s="79"/>
      <c r="E45" s="26">
        <v>4.4000000000000002E-7</v>
      </c>
      <c r="F45" s="133" t="str">
        <f t="shared" si="0"/>
        <v/>
      </c>
      <c r="G45" s="133" t="str">
        <f t="shared" si="2"/>
        <v/>
      </c>
    </row>
    <row r="46" spans="1:8">
      <c r="A46" s="24" t="str">
        <f>IF(B46="","",Draw!J46)</f>
        <v/>
      </c>
      <c r="B46" s="25" t="str">
        <f>IFERROR(Draw!K46,"")</f>
        <v/>
      </c>
      <c r="C46" s="25" t="str">
        <f>IFERROR(Draw!L46,"")</f>
        <v/>
      </c>
      <c r="D46" s="80"/>
      <c r="E46" s="26">
        <v>4.4999999999999998E-7</v>
      </c>
      <c r="F46" s="133" t="str">
        <f t="shared" si="0"/>
        <v/>
      </c>
      <c r="G46" s="133" t="str">
        <f t="shared" si="2"/>
        <v/>
      </c>
    </row>
    <row r="47" spans="1:8">
      <c r="A47" s="24" t="str">
        <f>IF(B47="","",Draw!J47)</f>
        <v/>
      </c>
      <c r="B47" s="25" t="str">
        <f>IFERROR(Draw!K47,"")</f>
        <v/>
      </c>
      <c r="C47" s="25" t="str">
        <f>IFERROR(Draw!L47,"")</f>
        <v/>
      </c>
      <c r="D47" s="81"/>
      <c r="E47" s="26">
        <v>4.5999999999999999E-7</v>
      </c>
      <c r="F47" s="133" t="str">
        <f t="shared" si="0"/>
        <v/>
      </c>
      <c r="G47" s="133" t="str">
        <f t="shared" si="2"/>
        <v/>
      </c>
    </row>
    <row r="48" spans="1:8">
      <c r="A48" s="24" t="str">
        <f>IF(B48="","",Draw!J48)</f>
        <v/>
      </c>
      <c r="B48" s="25" t="str">
        <f>IFERROR(Draw!K48,"")</f>
        <v/>
      </c>
      <c r="C48" s="25" t="str">
        <f>IFERROR(Draw!L48,"")</f>
        <v/>
      </c>
      <c r="D48" s="82"/>
      <c r="E48" s="26">
        <v>4.7E-7</v>
      </c>
      <c r="F48" s="133" t="str">
        <f t="shared" si="0"/>
        <v/>
      </c>
      <c r="G48" s="133" t="str">
        <f t="shared" si="2"/>
        <v/>
      </c>
    </row>
    <row r="49" spans="1:7">
      <c r="A49" s="36"/>
      <c r="B49" s="37"/>
      <c r="C49" s="37"/>
      <c r="D49" s="89"/>
      <c r="E49" s="26">
        <v>4.7999999999999996E-7</v>
      </c>
      <c r="F49" s="133" t="str">
        <f t="shared" si="0"/>
        <v/>
      </c>
      <c r="G49" s="133"/>
    </row>
    <row r="50" spans="1:7">
      <c r="A50" s="24" t="str">
        <f>IF(B50="","",Draw!J50)</f>
        <v/>
      </c>
      <c r="B50" s="25" t="str">
        <f>IFERROR(Draw!K50,"")</f>
        <v/>
      </c>
      <c r="C50" s="25" t="str">
        <f>IFERROR(Draw!L50,"")</f>
        <v/>
      </c>
      <c r="D50" s="78"/>
      <c r="E50" s="26">
        <v>4.8999999999999997E-7</v>
      </c>
      <c r="F50" s="133" t="str">
        <f t="shared" si="0"/>
        <v/>
      </c>
      <c r="G50" s="133" t="str">
        <f t="shared" ref="G50" si="9">IF(OR(AND(D50&gt;1,D50&lt;1050),D50="nt",D50=""),"","Not a valid input")</f>
        <v/>
      </c>
    </row>
    <row r="51" spans="1:7">
      <c r="A51" s="24" t="str">
        <f>IF(B51="","",Draw!J51)</f>
        <v/>
      </c>
      <c r="B51" s="25" t="str">
        <f>IFERROR(Draw!K51,"")</f>
        <v/>
      </c>
      <c r="C51" s="25" t="str">
        <f>IFERROR(Draw!L51,"")</f>
        <v/>
      </c>
      <c r="D51" s="79"/>
      <c r="E51" s="26">
        <v>4.9999999999999998E-7</v>
      </c>
      <c r="F51" s="133" t="str">
        <f t="shared" si="0"/>
        <v/>
      </c>
      <c r="G51" s="133" t="str">
        <f t="shared" si="2"/>
        <v/>
      </c>
    </row>
    <row r="52" spans="1:7">
      <c r="A52" s="24" t="str">
        <f>IF(B52="","",Draw!J52)</f>
        <v/>
      </c>
      <c r="B52" s="25" t="str">
        <f>IFERROR(Draw!K52,"")</f>
        <v/>
      </c>
      <c r="C52" s="25" t="str">
        <f>IFERROR(Draw!L52,"")</f>
        <v/>
      </c>
      <c r="D52" s="80"/>
      <c r="E52" s="26">
        <v>5.0999999999999999E-7</v>
      </c>
      <c r="F52" s="133" t="str">
        <f t="shared" si="0"/>
        <v/>
      </c>
      <c r="G52" s="133" t="str">
        <f t="shared" si="2"/>
        <v/>
      </c>
    </row>
    <row r="53" spans="1:7">
      <c r="A53" s="24" t="str">
        <f>IF(B53="","",Draw!J53)</f>
        <v/>
      </c>
      <c r="B53" s="25" t="str">
        <f>IFERROR(Draw!K53,"")</f>
        <v/>
      </c>
      <c r="C53" s="25" t="str">
        <f>IFERROR(Draw!L53,"")</f>
        <v/>
      </c>
      <c r="D53" s="81"/>
      <c r="E53" s="26">
        <v>5.2E-7</v>
      </c>
      <c r="F53" s="133" t="str">
        <f t="shared" si="0"/>
        <v/>
      </c>
      <c r="G53" s="133" t="str">
        <f t="shared" si="2"/>
        <v/>
      </c>
    </row>
    <row r="54" spans="1:7">
      <c r="A54" s="24" t="str">
        <f>IF(B54="","",Draw!J54)</f>
        <v/>
      </c>
      <c r="B54" s="25" t="str">
        <f>IFERROR(Draw!K54,"")</f>
        <v/>
      </c>
      <c r="C54" s="25" t="str">
        <f>IFERROR(Draw!L54,"")</f>
        <v/>
      </c>
      <c r="D54" s="82"/>
      <c r="E54" s="26">
        <v>5.3000000000000001E-7</v>
      </c>
      <c r="F54" s="133" t="str">
        <f t="shared" si="0"/>
        <v/>
      </c>
      <c r="G54" s="133" t="str">
        <f t="shared" si="2"/>
        <v/>
      </c>
    </row>
    <row r="55" spans="1:7">
      <c r="A55" s="36"/>
      <c r="B55" s="37"/>
      <c r="C55" s="37"/>
      <c r="D55" s="89"/>
      <c r="E55" s="26">
        <v>5.4000000000000002E-7</v>
      </c>
      <c r="F55" s="133" t="str">
        <f t="shared" si="0"/>
        <v/>
      </c>
      <c r="G55" s="133"/>
    </row>
    <row r="56" spans="1:7">
      <c r="A56" s="24" t="str">
        <f>IF(B56="","",Draw!J56)</f>
        <v/>
      </c>
      <c r="B56" s="25" t="str">
        <f>IFERROR(Draw!K56,"")</f>
        <v/>
      </c>
      <c r="C56" s="25" t="str">
        <f>IFERROR(Draw!L56,"")</f>
        <v/>
      </c>
      <c r="D56" s="78"/>
      <c r="E56" s="26">
        <v>5.5000000000000003E-7</v>
      </c>
      <c r="F56" s="133" t="str">
        <f t="shared" si="0"/>
        <v/>
      </c>
      <c r="G56" s="133" t="str">
        <f t="shared" ref="G56" si="10">IF(OR(AND(D56&gt;1,D56&lt;1050),D56="nt",D56=""),"","Not a valid input")</f>
        <v/>
      </c>
    </row>
    <row r="57" spans="1:7">
      <c r="A57" s="24" t="str">
        <f>IF(B57="","",Draw!J57)</f>
        <v/>
      </c>
      <c r="B57" s="25" t="str">
        <f>IFERROR(Draw!K57,"")</f>
        <v/>
      </c>
      <c r="C57" s="25" t="str">
        <f>IFERROR(Draw!L57,"")</f>
        <v/>
      </c>
      <c r="D57" s="79"/>
      <c r="E57" s="26">
        <v>5.6000000000000004E-7</v>
      </c>
      <c r="F57" s="133" t="str">
        <f t="shared" si="0"/>
        <v/>
      </c>
      <c r="G57" s="133" t="str">
        <f t="shared" si="2"/>
        <v/>
      </c>
    </row>
    <row r="58" spans="1:7">
      <c r="A58" s="24" t="str">
        <f>IF(B58="","",Draw!J58)</f>
        <v/>
      </c>
      <c r="B58" s="25" t="str">
        <f>IFERROR(Draw!K58,"")</f>
        <v/>
      </c>
      <c r="C58" s="25" t="str">
        <f>IFERROR(Draw!L58,"")</f>
        <v/>
      </c>
      <c r="D58" s="80"/>
      <c r="E58" s="26">
        <v>5.7000000000000005E-7</v>
      </c>
      <c r="F58" s="133" t="str">
        <f t="shared" si="0"/>
        <v/>
      </c>
      <c r="G58" s="133" t="str">
        <f t="shared" si="2"/>
        <v/>
      </c>
    </row>
    <row r="59" spans="1:7">
      <c r="A59" s="24" t="str">
        <f>IF(B59="","",Draw!J59)</f>
        <v/>
      </c>
      <c r="B59" s="25" t="str">
        <f>IFERROR(Draw!K59,"")</f>
        <v/>
      </c>
      <c r="C59" s="25" t="str">
        <f>IFERROR(Draw!L59,"")</f>
        <v/>
      </c>
      <c r="D59" s="81"/>
      <c r="E59" s="26">
        <v>5.7999999999999995E-7</v>
      </c>
      <c r="F59" s="133" t="str">
        <f t="shared" si="0"/>
        <v/>
      </c>
      <c r="G59" s="133" t="str">
        <f t="shared" si="2"/>
        <v/>
      </c>
    </row>
    <row r="60" spans="1:7">
      <c r="A60" s="24" t="str">
        <f>IF(B60="","",Draw!J60)</f>
        <v/>
      </c>
      <c r="B60" s="25" t="str">
        <f>IFERROR(Draw!K60,"")</f>
        <v/>
      </c>
      <c r="C60" s="25" t="str">
        <f>IFERROR(Draw!L60,"")</f>
        <v/>
      </c>
      <c r="D60" s="82"/>
      <c r="E60" s="26">
        <v>5.8999999999999996E-7</v>
      </c>
      <c r="F60" s="133" t="str">
        <f t="shared" si="0"/>
        <v/>
      </c>
      <c r="G60" s="133" t="str">
        <f t="shared" si="2"/>
        <v/>
      </c>
    </row>
    <row r="61" spans="1:7">
      <c r="A61" s="36"/>
      <c r="B61" s="37"/>
      <c r="C61" s="37"/>
      <c r="D61" s="89"/>
      <c r="E61" s="26">
        <v>5.9999999999999997E-7</v>
      </c>
      <c r="F61" s="133" t="str">
        <f t="shared" si="0"/>
        <v/>
      </c>
      <c r="G61" s="133"/>
    </row>
    <row r="62" spans="1:7">
      <c r="A62" s="24" t="str">
        <f>IF(B62="","",Draw!J62)</f>
        <v/>
      </c>
      <c r="B62" s="25" t="str">
        <f>IFERROR(Draw!K62,"")</f>
        <v/>
      </c>
      <c r="C62" s="25" t="str">
        <f>IFERROR(Draw!L62,"")</f>
        <v/>
      </c>
      <c r="D62" s="78"/>
      <c r="E62" s="26">
        <v>6.0999999999999998E-7</v>
      </c>
      <c r="F62" s="133" t="str">
        <f t="shared" si="0"/>
        <v/>
      </c>
      <c r="G62" s="133" t="str">
        <f t="shared" ref="G62" si="11">IF(OR(AND(D62&gt;1,D62&lt;1050),D62="nt",D62=""),"","Not a valid input")</f>
        <v/>
      </c>
    </row>
    <row r="63" spans="1:7">
      <c r="A63" s="24" t="str">
        <f>IF(B63="","",Draw!J63)</f>
        <v/>
      </c>
      <c r="B63" s="25" t="str">
        <f>IFERROR(Draw!K63,"")</f>
        <v/>
      </c>
      <c r="C63" s="25" t="str">
        <f>IFERROR(Draw!L63,"")</f>
        <v/>
      </c>
      <c r="D63" s="79"/>
      <c r="E63" s="26">
        <v>6.1999999999999999E-7</v>
      </c>
      <c r="F63" s="133" t="str">
        <f t="shared" si="0"/>
        <v/>
      </c>
      <c r="G63" s="133" t="str">
        <f t="shared" si="2"/>
        <v/>
      </c>
    </row>
    <row r="64" spans="1:7">
      <c r="A64" s="24" t="str">
        <f>IF(B64="","",Draw!J64)</f>
        <v/>
      </c>
      <c r="B64" s="25" t="str">
        <f>IFERROR(Draw!K64,"")</f>
        <v/>
      </c>
      <c r="C64" s="25" t="str">
        <f>IFERROR(Draw!L64,"")</f>
        <v/>
      </c>
      <c r="D64" s="80"/>
      <c r="E64" s="26">
        <v>6.3E-7</v>
      </c>
      <c r="F64" s="133" t="str">
        <f t="shared" si="0"/>
        <v/>
      </c>
      <c r="G64" s="133" t="str">
        <f t="shared" si="2"/>
        <v/>
      </c>
    </row>
    <row r="65" spans="1:7">
      <c r="A65" s="24" t="str">
        <f>IF(B65="","",Draw!J65)</f>
        <v/>
      </c>
      <c r="B65" s="25" t="str">
        <f>IFERROR(Draw!K65,"")</f>
        <v/>
      </c>
      <c r="C65" s="25" t="str">
        <f>IFERROR(Draw!L65,"")</f>
        <v/>
      </c>
      <c r="D65" s="81"/>
      <c r="E65" s="26">
        <v>6.4000000000000001E-7</v>
      </c>
      <c r="F65" s="133" t="str">
        <f t="shared" si="0"/>
        <v/>
      </c>
      <c r="G65" s="133" t="str">
        <f t="shared" si="2"/>
        <v/>
      </c>
    </row>
    <row r="66" spans="1:7">
      <c r="A66" s="24" t="str">
        <f>IF(B66="","",Draw!J66)</f>
        <v/>
      </c>
      <c r="B66" s="25" t="str">
        <f>IFERROR(Draw!K66,"")</f>
        <v/>
      </c>
      <c r="C66" s="25" t="str">
        <f>IFERROR(Draw!L66,"")</f>
        <v/>
      </c>
      <c r="D66" s="82"/>
      <c r="E66" s="26">
        <v>6.5000000000000002E-7</v>
      </c>
      <c r="F66" s="133" t="str">
        <f t="shared" si="0"/>
        <v/>
      </c>
      <c r="G66" s="133" t="str">
        <f t="shared" si="2"/>
        <v/>
      </c>
    </row>
    <row r="67" spans="1:7">
      <c r="A67" s="36"/>
      <c r="B67" s="37"/>
      <c r="C67" s="37"/>
      <c r="D67" s="89"/>
      <c r="E67" s="26">
        <v>6.6000000000000003E-7</v>
      </c>
      <c r="F67" s="133" t="str">
        <f t="shared" ref="F67:F96" si="12">IF(D67="nt",1000+E67,IF((D67+E67)&gt;5,D67+E67,""))</f>
        <v/>
      </c>
      <c r="G67" s="133"/>
    </row>
    <row r="68" spans="1:7">
      <c r="A68" s="24" t="str">
        <f>IF(B68="","",Draw!J68)</f>
        <v/>
      </c>
      <c r="B68" s="25" t="str">
        <f>IFERROR(Draw!K68,"")</f>
        <v/>
      </c>
      <c r="C68" s="25" t="str">
        <f>IFERROR(Draw!L68,"")</f>
        <v/>
      </c>
      <c r="D68" s="78"/>
      <c r="E68" s="26">
        <v>6.7000000000000004E-7</v>
      </c>
      <c r="F68" s="133" t="str">
        <f t="shared" si="12"/>
        <v/>
      </c>
      <c r="G68" s="133" t="str">
        <f t="shared" ref="G68" si="13">IF(OR(AND(D68&gt;1,D68&lt;1050),D68="nt",D68=""),"","Not a valid input")</f>
        <v/>
      </c>
    </row>
    <row r="69" spans="1:7">
      <c r="A69" s="24" t="str">
        <f>IF(B69="","",Draw!J69)</f>
        <v/>
      </c>
      <c r="B69" s="25" t="str">
        <f>IFERROR(Draw!K69,"")</f>
        <v/>
      </c>
      <c r="C69" s="25" t="str">
        <f>IFERROR(Draw!L69,"")</f>
        <v/>
      </c>
      <c r="D69" s="79"/>
      <c r="E69" s="26">
        <v>6.7999999999999995E-7</v>
      </c>
      <c r="F69" s="133" t="str">
        <f t="shared" si="12"/>
        <v/>
      </c>
      <c r="G69" s="133" t="str">
        <f t="shared" si="2"/>
        <v/>
      </c>
    </row>
    <row r="70" spans="1:7">
      <c r="A70" s="24" t="str">
        <f>IF(B70="","",Draw!J70)</f>
        <v/>
      </c>
      <c r="B70" s="25" t="str">
        <f>IFERROR(Draw!K70,"")</f>
        <v/>
      </c>
      <c r="C70" s="25" t="str">
        <f>IFERROR(Draw!L70,"")</f>
        <v/>
      </c>
      <c r="D70" s="80"/>
      <c r="E70" s="26">
        <v>6.8999999999999996E-7</v>
      </c>
      <c r="F70" s="133" t="str">
        <f t="shared" si="12"/>
        <v/>
      </c>
      <c r="G70" s="133" t="str">
        <f t="shared" si="2"/>
        <v/>
      </c>
    </row>
    <row r="71" spans="1:7">
      <c r="A71" s="24" t="str">
        <f>IF(B71="","",Draw!J71)</f>
        <v/>
      </c>
      <c r="B71" s="25" t="str">
        <f>IFERROR(Draw!K71,"")</f>
        <v/>
      </c>
      <c r="C71" s="25" t="str">
        <f>IFERROR(Draw!L71,"")</f>
        <v/>
      </c>
      <c r="D71" s="81"/>
      <c r="E71" s="26">
        <v>6.9999999999999997E-7</v>
      </c>
      <c r="F71" s="133" t="str">
        <f t="shared" si="12"/>
        <v/>
      </c>
      <c r="G71" s="133" t="str">
        <f t="shared" si="2"/>
        <v/>
      </c>
    </row>
    <row r="72" spans="1:7">
      <c r="A72" s="24" t="str">
        <f>IF(B72="","",Draw!J72)</f>
        <v/>
      </c>
      <c r="B72" s="25" t="str">
        <f>IFERROR(Draw!K72,"")</f>
        <v/>
      </c>
      <c r="C72" s="25" t="str">
        <f>IFERROR(Draw!L72,"")</f>
        <v/>
      </c>
      <c r="D72" s="82"/>
      <c r="E72" s="26">
        <v>7.0999999999999998E-7</v>
      </c>
      <c r="F72" s="133" t="str">
        <f t="shared" si="12"/>
        <v/>
      </c>
      <c r="G72" s="133" t="str">
        <f t="shared" ref="G72:G96" si="14">IF(OR(AND(D72&gt;1,D72&lt;1050),D72="nt",D72=""),"","Not a valid input")</f>
        <v/>
      </c>
    </row>
    <row r="73" spans="1:7">
      <c r="A73" s="36"/>
      <c r="B73" s="37"/>
      <c r="C73" s="37"/>
      <c r="D73" s="89"/>
      <c r="E73" s="26">
        <v>7.1999999999999999E-7</v>
      </c>
      <c r="F73" s="133" t="str">
        <f t="shared" si="12"/>
        <v/>
      </c>
      <c r="G73" s="133"/>
    </row>
    <row r="74" spans="1:7">
      <c r="A74" s="24" t="str">
        <f>IF(B74="","",Draw!J74)</f>
        <v/>
      </c>
      <c r="B74" s="25" t="str">
        <f>IFERROR(Draw!K74,"")</f>
        <v/>
      </c>
      <c r="C74" s="25" t="str">
        <f>IFERROR(Draw!L74,"")</f>
        <v/>
      </c>
      <c r="D74" s="78"/>
      <c r="E74" s="26">
        <v>7.3E-7</v>
      </c>
      <c r="F74" s="133" t="str">
        <f t="shared" si="12"/>
        <v/>
      </c>
      <c r="G74" s="133" t="str">
        <f t="shared" ref="G74" si="15">IF(OR(AND(D74&gt;1,D74&lt;1050),D74="nt",D74=""),"","Not a valid input")</f>
        <v/>
      </c>
    </row>
    <row r="75" spans="1:7">
      <c r="A75" s="24" t="str">
        <f>IF(B75="","",Draw!J75)</f>
        <v/>
      </c>
      <c r="B75" s="25" t="str">
        <f>IFERROR(Draw!K75,"")</f>
        <v/>
      </c>
      <c r="C75" s="25" t="str">
        <f>IFERROR(Draw!L75,"")</f>
        <v/>
      </c>
      <c r="D75" s="79"/>
      <c r="E75" s="26">
        <v>7.4000000000000001E-7</v>
      </c>
      <c r="F75" s="133" t="str">
        <f t="shared" si="12"/>
        <v/>
      </c>
      <c r="G75" s="133" t="str">
        <f t="shared" si="14"/>
        <v/>
      </c>
    </row>
    <row r="76" spans="1:7">
      <c r="A76" s="24" t="str">
        <f>IF(B76="","",Draw!J76)</f>
        <v/>
      </c>
      <c r="B76" s="25" t="str">
        <f>IFERROR(Draw!K76,"")</f>
        <v/>
      </c>
      <c r="C76" s="25" t="str">
        <f>IFERROR(Draw!L76,"")</f>
        <v/>
      </c>
      <c r="D76" s="80"/>
      <c r="E76" s="26">
        <v>7.5000000000000002E-7</v>
      </c>
      <c r="F76" s="133" t="str">
        <f t="shared" si="12"/>
        <v/>
      </c>
      <c r="G76" s="133" t="str">
        <f t="shared" si="14"/>
        <v/>
      </c>
    </row>
    <row r="77" spans="1:7">
      <c r="A77" s="24" t="str">
        <f>IF(B77="","",Draw!J77)</f>
        <v/>
      </c>
      <c r="B77" s="25" t="str">
        <f>IFERROR(Draw!K77,"")</f>
        <v/>
      </c>
      <c r="C77" s="25" t="str">
        <f>IFERROR(Draw!L77,"")</f>
        <v/>
      </c>
      <c r="D77" s="81"/>
      <c r="E77" s="26">
        <v>7.6000000000000003E-7</v>
      </c>
      <c r="F77" s="133" t="str">
        <f t="shared" si="12"/>
        <v/>
      </c>
      <c r="G77" s="133" t="str">
        <f t="shared" si="14"/>
        <v/>
      </c>
    </row>
    <row r="78" spans="1:7">
      <c r="A78" s="24" t="str">
        <f>IF(B78="","",Draw!J78)</f>
        <v/>
      </c>
      <c r="B78" s="25" t="str">
        <f>IFERROR(Draw!K78,"")</f>
        <v/>
      </c>
      <c r="C78" s="25" t="str">
        <f>IFERROR(Draw!L78,"")</f>
        <v/>
      </c>
      <c r="D78" s="82"/>
      <c r="E78" s="26">
        <v>7.7000000000000004E-7</v>
      </c>
      <c r="F78" s="133" t="str">
        <f t="shared" si="12"/>
        <v/>
      </c>
      <c r="G78" s="133" t="str">
        <f t="shared" si="14"/>
        <v/>
      </c>
    </row>
    <row r="79" spans="1:7">
      <c r="A79" s="36"/>
      <c r="B79" s="37"/>
      <c r="C79" s="37"/>
      <c r="D79" s="89"/>
      <c r="E79" s="26">
        <v>7.8000000000000005E-7</v>
      </c>
      <c r="F79" s="133" t="str">
        <f t="shared" si="12"/>
        <v/>
      </c>
      <c r="G79" s="133"/>
    </row>
    <row r="80" spans="1:7">
      <c r="A80" s="24" t="str">
        <f>IF(B80="","",Draw!J80)</f>
        <v/>
      </c>
      <c r="B80" s="25" t="str">
        <f>IFERROR(Draw!K80,"")</f>
        <v/>
      </c>
      <c r="C80" s="25" t="str">
        <f>IFERROR(Draw!L80,"")</f>
        <v/>
      </c>
      <c r="D80" s="78"/>
      <c r="E80" s="26">
        <v>7.8999999999999995E-7</v>
      </c>
      <c r="F80" s="133" t="str">
        <f t="shared" si="12"/>
        <v/>
      </c>
      <c r="G80" s="133" t="str">
        <f t="shared" ref="G80" si="16">IF(OR(AND(D80&gt;1,D80&lt;1050),D80="nt",D80=""),"","Not a valid input")</f>
        <v/>
      </c>
    </row>
    <row r="81" spans="1:7">
      <c r="A81" s="24" t="str">
        <f>IF(B81="","",Draw!J81)</f>
        <v/>
      </c>
      <c r="B81" s="25" t="str">
        <f>IFERROR(Draw!K81,"")</f>
        <v/>
      </c>
      <c r="C81" s="25" t="str">
        <f>IFERROR(Draw!L81,"")</f>
        <v/>
      </c>
      <c r="D81" s="79"/>
      <c r="E81" s="26">
        <v>7.9999999999999996E-7</v>
      </c>
      <c r="F81" s="133" t="str">
        <f t="shared" si="12"/>
        <v/>
      </c>
      <c r="G81" s="133" t="str">
        <f t="shared" si="14"/>
        <v/>
      </c>
    </row>
    <row r="82" spans="1:7">
      <c r="A82" s="24" t="str">
        <f>IF(B82="","",Draw!J82)</f>
        <v/>
      </c>
      <c r="B82" s="25" t="str">
        <f>IFERROR(Draw!K82,"")</f>
        <v/>
      </c>
      <c r="C82" s="25" t="str">
        <f>IFERROR(Draw!L82,"")</f>
        <v/>
      </c>
      <c r="D82" s="80"/>
      <c r="E82" s="26">
        <v>8.0999999999999997E-7</v>
      </c>
      <c r="F82" s="133" t="str">
        <f t="shared" si="12"/>
        <v/>
      </c>
      <c r="G82" s="133" t="str">
        <f t="shared" si="14"/>
        <v/>
      </c>
    </row>
    <row r="83" spans="1:7">
      <c r="A83" s="24" t="str">
        <f>IF(B83="","",Draw!J83)</f>
        <v/>
      </c>
      <c r="B83" s="25" t="str">
        <f>IFERROR(Draw!K83,"")</f>
        <v/>
      </c>
      <c r="C83" s="25" t="str">
        <f>IFERROR(Draw!L83,"")</f>
        <v/>
      </c>
      <c r="D83" s="81"/>
      <c r="E83" s="26">
        <v>8.1999999999999998E-7</v>
      </c>
      <c r="F83" s="133" t="str">
        <f t="shared" si="12"/>
        <v/>
      </c>
      <c r="G83" s="133" t="str">
        <f t="shared" si="14"/>
        <v/>
      </c>
    </row>
    <row r="84" spans="1:7">
      <c r="A84" s="24" t="str">
        <f>IF(B84="","",Draw!J84)</f>
        <v/>
      </c>
      <c r="B84" s="25" t="str">
        <f>IFERROR(Draw!K84,"")</f>
        <v/>
      </c>
      <c r="C84" s="25" t="str">
        <f>IFERROR(Draw!L84,"")</f>
        <v/>
      </c>
      <c r="D84" s="82"/>
      <c r="E84" s="26">
        <v>8.2999999999999999E-7</v>
      </c>
      <c r="F84" s="133" t="str">
        <f t="shared" si="12"/>
        <v/>
      </c>
      <c r="G84" s="133" t="str">
        <f t="shared" si="14"/>
        <v/>
      </c>
    </row>
    <row r="85" spans="1:7">
      <c r="A85" s="36"/>
      <c r="B85" s="37"/>
      <c r="C85" s="37"/>
      <c r="D85" s="89"/>
      <c r="E85" s="26">
        <v>8.4E-7</v>
      </c>
      <c r="F85" s="133" t="str">
        <f t="shared" si="12"/>
        <v/>
      </c>
      <c r="G85" s="133"/>
    </row>
    <row r="86" spans="1:7">
      <c r="A86" s="24" t="str">
        <f>IF(B86="","",Draw!J86)</f>
        <v/>
      </c>
      <c r="B86" s="25" t="str">
        <f>IFERROR(Draw!K86,"")</f>
        <v/>
      </c>
      <c r="C86" s="25" t="str">
        <f>IFERROR(Draw!L86,"")</f>
        <v/>
      </c>
      <c r="D86" s="78"/>
      <c r="E86" s="26">
        <v>8.5000000000000001E-7</v>
      </c>
      <c r="F86" s="133" t="str">
        <f t="shared" si="12"/>
        <v/>
      </c>
      <c r="G86" s="133" t="str">
        <f t="shared" ref="G86" si="17">IF(OR(AND(D86&gt;1,D86&lt;1050),D86="nt",D86=""),"","Not a valid input")</f>
        <v/>
      </c>
    </row>
    <row r="87" spans="1:7">
      <c r="A87" s="24" t="str">
        <f>IF(B87="","",Draw!J87)</f>
        <v/>
      </c>
      <c r="B87" s="25" t="str">
        <f>IFERROR(Draw!K87,"")</f>
        <v/>
      </c>
      <c r="C87" s="25" t="str">
        <f>IFERROR(Draw!L87,"")</f>
        <v/>
      </c>
      <c r="D87" s="79"/>
      <c r="E87" s="26">
        <v>8.6000000000000002E-7</v>
      </c>
      <c r="F87" s="133" t="str">
        <f t="shared" si="12"/>
        <v/>
      </c>
      <c r="G87" s="133" t="str">
        <f t="shared" si="14"/>
        <v/>
      </c>
    </row>
    <row r="88" spans="1:7">
      <c r="A88" s="24" t="str">
        <f>IF(B88="","",Draw!J88)</f>
        <v/>
      </c>
      <c r="B88" s="25" t="str">
        <f>IFERROR(Draw!K88,"")</f>
        <v/>
      </c>
      <c r="C88" s="25" t="str">
        <f>IFERROR(Draw!L88,"")</f>
        <v/>
      </c>
      <c r="D88" s="80"/>
      <c r="E88" s="26">
        <v>8.7000000000000003E-7</v>
      </c>
      <c r="F88" s="133" t="str">
        <f t="shared" si="12"/>
        <v/>
      </c>
      <c r="G88" s="133" t="str">
        <f t="shared" si="14"/>
        <v/>
      </c>
    </row>
    <row r="89" spans="1:7">
      <c r="A89" s="24" t="str">
        <f>IF(B89="","",Draw!J89)</f>
        <v/>
      </c>
      <c r="B89" s="25" t="str">
        <f>IFERROR(Draw!K89,"")</f>
        <v/>
      </c>
      <c r="C89" s="25" t="str">
        <f>IFERROR(Draw!L89,"")</f>
        <v/>
      </c>
      <c r="D89" s="81"/>
      <c r="E89" s="26">
        <v>8.8000000000000004E-7</v>
      </c>
      <c r="F89" s="133" t="str">
        <f t="shared" si="12"/>
        <v/>
      </c>
      <c r="G89" s="133" t="str">
        <f t="shared" si="14"/>
        <v/>
      </c>
    </row>
    <row r="90" spans="1:7">
      <c r="A90" s="24" t="str">
        <f>IF(B90="","",Draw!J90)</f>
        <v/>
      </c>
      <c r="B90" s="25" t="str">
        <f>IFERROR(Draw!K90,"")</f>
        <v/>
      </c>
      <c r="C90" s="25" t="str">
        <f>IFERROR(Draw!L90,"")</f>
        <v/>
      </c>
      <c r="D90" s="82"/>
      <c r="E90" s="26">
        <v>8.8999999999999995E-7</v>
      </c>
      <c r="F90" s="133" t="str">
        <f t="shared" si="12"/>
        <v/>
      </c>
      <c r="G90" s="133" t="str">
        <f t="shared" si="14"/>
        <v/>
      </c>
    </row>
    <row r="91" spans="1:7">
      <c r="A91" s="36"/>
      <c r="B91" s="37"/>
      <c r="C91" s="37"/>
      <c r="D91" s="89"/>
      <c r="E91" s="26">
        <v>8.9999999999999996E-7</v>
      </c>
      <c r="F91" s="133" t="str">
        <f t="shared" si="12"/>
        <v/>
      </c>
      <c r="G91" s="133"/>
    </row>
    <row r="92" spans="1:7">
      <c r="A92" s="24" t="str">
        <f>IF(B92="","",Draw!J92)</f>
        <v/>
      </c>
      <c r="B92" s="25" t="str">
        <f>IFERROR(Draw!K92,"")</f>
        <v/>
      </c>
      <c r="C92" s="25" t="str">
        <f>IFERROR(Draw!L92,"")</f>
        <v/>
      </c>
      <c r="D92" s="78"/>
      <c r="E92" s="26">
        <v>9.0999999999999997E-7</v>
      </c>
      <c r="F92" s="133" t="str">
        <f t="shared" si="12"/>
        <v/>
      </c>
      <c r="G92" s="133" t="str">
        <f t="shared" ref="G92" si="18">IF(OR(AND(D92&gt;1,D92&lt;1050),D92="nt",D92=""),"","Not a valid input")</f>
        <v/>
      </c>
    </row>
    <row r="93" spans="1:7">
      <c r="A93" s="24" t="str">
        <f>IF(B93="","",Draw!J93)</f>
        <v/>
      </c>
      <c r="B93" s="25" t="str">
        <f>IFERROR(Draw!K93,"")</f>
        <v/>
      </c>
      <c r="C93" s="25" t="str">
        <f>IFERROR(Draw!L93,"")</f>
        <v/>
      </c>
      <c r="D93" s="79"/>
      <c r="E93" s="26">
        <v>9.1999999999999998E-7</v>
      </c>
      <c r="F93" s="133" t="str">
        <f t="shared" si="12"/>
        <v/>
      </c>
      <c r="G93" s="133" t="str">
        <f t="shared" si="14"/>
        <v/>
      </c>
    </row>
    <row r="94" spans="1:7">
      <c r="A94" s="24" t="str">
        <f>IF(B94="","",Draw!J94)</f>
        <v/>
      </c>
      <c r="B94" s="25" t="str">
        <f>IFERROR(Draw!K94,"")</f>
        <v/>
      </c>
      <c r="C94" s="25" t="str">
        <f>IFERROR(Draw!L94,"")</f>
        <v/>
      </c>
      <c r="D94" s="80"/>
      <c r="E94" s="26">
        <v>9.2999999999999999E-7</v>
      </c>
      <c r="F94" s="133" t="str">
        <f t="shared" si="12"/>
        <v/>
      </c>
      <c r="G94" s="133" t="str">
        <f t="shared" si="14"/>
        <v/>
      </c>
    </row>
    <row r="95" spans="1:7">
      <c r="A95" s="24" t="str">
        <f>IF(B95="","",Draw!J95)</f>
        <v/>
      </c>
      <c r="B95" s="25" t="str">
        <f>IFERROR(Draw!K95,"")</f>
        <v/>
      </c>
      <c r="C95" s="25" t="str">
        <f>IFERROR(Draw!L95,"")</f>
        <v/>
      </c>
      <c r="D95" s="81"/>
      <c r="E95" s="26">
        <v>9.4E-7</v>
      </c>
      <c r="F95" s="133" t="str">
        <f t="shared" si="12"/>
        <v/>
      </c>
      <c r="G95" s="133" t="str">
        <f t="shared" si="14"/>
        <v/>
      </c>
    </row>
    <row r="96" spans="1:7">
      <c r="A96" s="24" t="str">
        <f>IF(B96="","",Draw!J96)</f>
        <v/>
      </c>
      <c r="B96" s="25" t="str">
        <f>IFERROR(Draw!K96,"")</f>
        <v/>
      </c>
      <c r="C96" s="25" t="str">
        <f>IFERROR(Draw!L96,"")</f>
        <v/>
      </c>
      <c r="D96" s="82"/>
      <c r="E96" s="26">
        <v>9.5000000000000001E-7</v>
      </c>
      <c r="F96" s="133" t="str">
        <f t="shared" si="12"/>
        <v/>
      </c>
      <c r="G96" s="133" t="str">
        <f t="shared" si="14"/>
        <v/>
      </c>
    </row>
    <row r="97" spans="1:6">
      <c r="A97" s="36"/>
      <c r="B97" s="37"/>
      <c r="C97" s="37"/>
      <c r="D97" s="89"/>
      <c r="E97" s="26">
        <v>9.5999999999999991E-7</v>
      </c>
      <c r="F97" s="133" t="str">
        <f t="shared" ref="F97:F160" si="19">IF(D97="nt",1000+E97,IF((D97+E97)&gt;5,D97+E97,""))</f>
        <v/>
      </c>
    </row>
    <row r="98" spans="1:6">
      <c r="A98" s="24" t="str">
        <f>IF(B98="","",Draw!J98)</f>
        <v/>
      </c>
      <c r="B98" s="25" t="str">
        <f>IFERROR(Draw!K98,"")</f>
        <v/>
      </c>
      <c r="C98" s="25" t="str">
        <f>IFERROR(Draw!L98,"")</f>
        <v/>
      </c>
      <c r="D98" s="78"/>
      <c r="E98" s="26">
        <v>9.7000000000000003E-7</v>
      </c>
      <c r="F98" s="133" t="str">
        <f t="shared" si="19"/>
        <v/>
      </c>
    </row>
    <row r="99" spans="1:6">
      <c r="A99" s="24" t="str">
        <f>IF(B99="","",Draw!J99)</f>
        <v/>
      </c>
      <c r="B99" s="25" t="str">
        <f>IFERROR(Draw!K99,"")</f>
        <v/>
      </c>
      <c r="C99" s="25" t="str">
        <f>IFERROR(Draw!L99,"")</f>
        <v/>
      </c>
      <c r="D99" s="79"/>
      <c r="E99" s="26">
        <v>9.7999999999999993E-7</v>
      </c>
      <c r="F99" s="133" t="str">
        <f t="shared" si="19"/>
        <v/>
      </c>
    </row>
    <row r="100" spans="1:6">
      <c r="A100" s="24" t="str">
        <f>IF(B100="","",Draw!J100)</f>
        <v/>
      </c>
      <c r="B100" s="25" t="str">
        <f>IFERROR(Draw!K100,"")</f>
        <v/>
      </c>
      <c r="C100" s="25" t="str">
        <f>IFERROR(Draw!L100,"")</f>
        <v/>
      </c>
      <c r="D100" s="80"/>
      <c r="E100" s="26">
        <v>9.9000000000000005E-7</v>
      </c>
      <c r="F100" s="133" t="str">
        <f t="shared" si="19"/>
        <v/>
      </c>
    </row>
    <row r="101" spans="1:6">
      <c r="A101" s="24" t="str">
        <f>IF(B101="","",Draw!J101)</f>
        <v/>
      </c>
      <c r="B101" s="25" t="str">
        <f>IFERROR(Draw!K101,"")</f>
        <v/>
      </c>
      <c r="C101" s="25" t="str">
        <f>IFERROR(Draw!L101,"")</f>
        <v/>
      </c>
      <c r="D101" s="81"/>
      <c r="E101" s="26">
        <v>9.9999999999999995E-7</v>
      </c>
      <c r="F101" s="133" t="str">
        <f t="shared" si="19"/>
        <v/>
      </c>
    </row>
    <row r="102" spans="1:6">
      <c r="A102" s="24" t="str">
        <f>IF(B102="","",Draw!J102)</f>
        <v/>
      </c>
      <c r="B102" s="25" t="str">
        <f>IFERROR(Draw!K102,"")</f>
        <v/>
      </c>
      <c r="C102" s="25" t="str">
        <f>IFERROR(Draw!L102,"")</f>
        <v/>
      </c>
      <c r="D102" s="82"/>
      <c r="E102" s="26">
        <v>1.0100000000000001E-6</v>
      </c>
      <c r="F102" s="133" t="str">
        <f t="shared" si="19"/>
        <v/>
      </c>
    </row>
    <row r="103" spans="1:6">
      <c r="A103" s="36"/>
      <c r="B103" s="37"/>
      <c r="C103" s="37"/>
      <c r="D103" s="89"/>
      <c r="E103" s="26">
        <v>1.02E-6</v>
      </c>
      <c r="F103" s="133" t="str">
        <f t="shared" si="19"/>
        <v/>
      </c>
    </row>
    <row r="104" spans="1:6">
      <c r="A104" s="24" t="str">
        <f>IF(B104="","",Draw!J104)</f>
        <v/>
      </c>
      <c r="B104" s="25" t="str">
        <f>IFERROR(Draw!K104,"")</f>
        <v/>
      </c>
      <c r="C104" s="25" t="str">
        <f>IFERROR(Draw!L104,"")</f>
        <v/>
      </c>
      <c r="D104" s="78"/>
      <c r="E104" s="26">
        <v>1.0300000000000001E-6</v>
      </c>
      <c r="F104" s="133" t="str">
        <f t="shared" si="19"/>
        <v/>
      </c>
    </row>
    <row r="105" spans="1:6">
      <c r="A105" s="24" t="str">
        <f>IF(B105="","",Draw!J105)</f>
        <v/>
      </c>
      <c r="B105" s="25" t="str">
        <f>IFERROR(Draw!K105,"")</f>
        <v/>
      </c>
      <c r="C105" s="25" t="str">
        <f>IFERROR(Draw!L105,"")</f>
        <v/>
      </c>
      <c r="D105" s="79"/>
      <c r="E105" s="26">
        <v>1.04E-6</v>
      </c>
      <c r="F105" s="133" t="str">
        <f t="shared" si="19"/>
        <v/>
      </c>
    </row>
    <row r="106" spans="1:6">
      <c r="A106" s="24" t="str">
        <f>IF(B106="","",Draw!J106)</f>
        <v/>
      </c>
      <c r="B106" s="25" t="str">
        <f>IFERROR(Draw!K106,"")</f>
        <v/>
      </c>
      <c r="C106" s="25" t="str">
        <f>IFERROR(Draw!L106,"")</f>
        <v/>
      </c>
      <c r="D106" s="80"/>
      <c r="E106" s="26">
        <v>1.0499999999999999E-6</v>
      </c>
      <c r="F106" s="133" t="str">
        <f t="shared" si="19"/>
        <v/>
      </c>
    </row>
    <row r="107" spans="1:6">
      <c r="A107" s="24" t="str">
        <f>IF(B107="","",Draw!J107)</f>
        <v/>
      </c>
      <c r="B107" s="25" t="str">
        <f>IFERROR(Draw!K107,"")</f>
        <v/>
      </c>
      <c r="C107" s="25" t="str">
        <f>IFERROR(Draw!L107,"")</f>
        <v/>
      </c>
      <c r="D107" s="81"/>
      <c r="E107" s="26">
        <v>1.06E-6</v>
      </c>
      <c r="F107" s="133" t="str">
        <f t="shared" si="19"/>
        <v/>
      </c>
    </row>
    <row r="108" spans="1:6">
      <c r="A108" s="24" t="str">
        <f>IF(B108="","",Draw!J108)</f>
        <v/>
      </c>
      <c r="B108" s="25" t="str">
        <f>IFERROR(Draw!K108,"")</f>
        <v/>
      </c>
      <c r="C108" s="25" t="str">
        <f>IFERROR(Draw!L108,"")</f>
        <v/>
      </c>
      <c r="D108" s="82"/>
      <c r="E108" s="26">
        <v>1.0699999999999999E-6</v>
      </c>
      <c r="F108" s="133" t="str">
        <f t="shared" si="19"/>
        <v/>
      </c>
    </row>
    <row r="109" spans="1:6">
      <c r="A109" s="36"/>
      <c r="B109" s="37"/>
      <c r="C109" s="37"/>
      <c r="D109" s="89"/>
      <c r="E109" s="26">
        <v>1.08E-6</v>
      </c>
      <c r="F109" s="133" t="str">
        <f t="shared" si="19"/>
        <v/>
      </c>
    </row>
    <row r="110" spans="1:6">
      <c r="A110" s="24" t="str">
        <f>IF(B110="","",Draw!J110)</f>
        <v/>
      </c>
      <c r="B110" s="25" t="str">
        <f>IFERROR(Draw!K110,"")</f>
        <v/>
      </c>
      <c r="C110" s="25" t="str">
        <f>IFERROR(Draw!L110,"")</f>
        <v/>
      </c>
      <c r="D110" s="78"/>
      <c r="E110" s="26">
        <v>1.0899999999999999E-6</v>
      </c>
      <c r="F110" s="133" t="str">
        <f t="shared" si="19"/>
        <v/>
      </c>
    </row>
    <row r="111" spans="1:6">
      <c r="A111" s="24" t="str">
        <f>IF(B111="","",Draw!J111)</f>
        <v/>
      </c>
      <c r="B111" s="25" t="str">
        <f>IFERROR(Draw!K111,"")</f>
        <v/>
      </c>
      <c r="C111" s="25" t="str">
        <f>IFERROR(Draw!L111,"")</f>
        <v/>
      </c>
      <c r="D111" s="79"/>
      <c r="E111" s="26">
        <v>1.1000000000000001E-6</v>
      </c>
      <c r="F111" s="133" t="str">
        <f t="shared" si="19"/>
        <v/>
      </c>
    </row>
    <row r="112" spans="1:6">
      <c r="A112" s="24" t="str">
        <f>IF(B112="","",Draw!J112)</f>
        <v/>
      </c>
      <c r="B112" s="25" t="str">
        <f>IFERROR(Draw!K112,"")</f>
        <v/>
      </c>
      <c r="C112" s="25" t="str">
        <f>IFERROR(Draw!L112,"")</f>
        <v/>
      </c>
      <c r="D112" s="80"/>
      <c r="E112" s="26">
        <v>1.11E-6</v>
      </c>
      <c r="F112" s="133" t="str">
        <f t="shared" si="19"/>
        <v/>
      </c>
    </row>
    <row r="113" spans="1:6">
      <c r="A113" s="24" t="str">
        <f>IF(B113="","",Draw!J113)</f>
        <v/>
      </c>
      <c r="B113" s="25" t="str">
        <f>IFERROR(Draw!K113,"")</f>
        <v/>
      </c>
      <c r="C113" s="25" t="str">
        <f>IFERROR(Draw!L113,"")</f>
        <v/>
      </c>
      <c r="D113" s="81"/>
      <c r="E113" s="26">
        <v>1.1200000000000001E-6</v>
      </c>
      <c r="F113" s="133" t="str">
        <f t="shared" si="19"/>
        <v/>
      </c>
    </row>
    <row r="114" spans="1:6">
      <c r="A114" s="24" t="str">
        <f>IF(B114="","",Draw!J114)</f>
        <v/>
      </c>
      <c r="B114" s="25" t="str">
        <f>IFERROR(Draw!K114,"")</f>
        <v/>
      </c>
      <c r="C114" s="25" t="str">
        <f>IFERROR(Draw!L114,"")</f>
        <v/>
      </c>
      <c r="D114" s="82"/>
      <c r="E114" s="26">
        <v>1.13E-6</v>
      </c>
      <c r="F114" s="133" t="str">
        <f t="shared" si="19"/>
        <v/>
      </c>
    </row>
    <row r="115" spans="1:6">
      <c r="A115" s="36"/>
      <c r="B115" s="37"/>
      <c r="C115" s="37"/>
      <c r="D115" s="89"/>
      <c r="E115" s="26">
        <v>1.1400000000000001E-6</v>
      </c>
      <c r="F115" s="133" t="str">
        <f t="shared" si="19"/>
        <v/>
      </c>
    </row>
    <row r="116" spans="1:6">
      <c r="A116" s="24" t="str">
        <f>IF(B116="","",Draw!J116)</f>
        <v/>
      </c>
      <c r="B116" s="25" t="str">
        <f>IFERROR(Draw!K116,"")</f>
        <v/>
      </c>
      <c r="C116" s="25" t="str">
        <f>IFERROR(Draw!L116,"")</f>
        <v/>
      </c>
      <c r="D116" s="78"/>
      <c r="E116" s="26">
        <v>1.15E-6</v>
      </c>
      <c r="F116" s="133" t="str">
        <f t="shared" si="19"/>
        <v/>
      </c>
    </row>
    <row r="117" spans="1:6">
      <c r="A117" s="24" t="str">
        <f>IF(B117="","",Draw!J117)</f>
        <v/>
      </c>
      <c r="B117" s="25" t="str">
        <f>IFERROR(Draw!K117,"")</f>
        <v/>
      </c>
      <c r="C117" s="25" t="str">
        <f>IFERROR(Draw!L117,"")</f>
        <v/>
      </c>
      <c r="D117" s="79"/>
      <c r="E117" s="26">
        <v>1.1599999999999999E-6</v>
      </c>
      <c r="F117" s="133" t="str">
        <f t="shared" si="19"/>
        <v/>
      </c>
    </row>
    <row r="118" spans="1:6">
      <c r="A118" s="24" t="str">
        <f>IF(B118="","",Draw!J118)</f>
        <v/>
      </c>
      <c r="B118" s="25" t="str">
        <f>IFERROR(Draw!K118,"")</f>
        <v/>
      </c>
      <c r="C118" s="25" t="str">
        <f>IFERROR(Draw!L118,"")</f>
        <v/>
      </c>
      <c r="D118" s="80"/>
      <c r="E118" s="26">
        <v>1.17E-6</v>
      </c>
      <c r="F118" s="133" t="str">
        <f t="shared" si="19"/>
        <v/>
      </c>
    </row>
    <row r="119" spans="1:6">
      <c r="A119" s="24" t="str">
        <f>IF(B119="","",Draw!J119)</f>
        <v/>
      </c>
      <c r="B119" s="25" t="str">
        <f>IFERROR(Draw!K119,"")</f>
        <v/>
      </c>
      <c r="C119" s="25" t="str">
        <f>IFERROR(Draw!L119,"")</f>
        <v/>
      </c>
      <c r="D119" s="81"/>
      <c r="E119" s="26">
        <v>1.1799999999999999E-6</v>
      </c>
      <c r="F119" s="133" t="str">
        <f t="shared" si="19"/>
        <v/>
      </c>
    </row>
    <row r="120" spans="1:6">
      <c r="A120" s="24" t="str">
        <f>IF(B120="","",Draw!J120)</f>
        <v/>
      </c>
      <c r="B120" s="25" t="str">
        <f>IFERROR(Draw!K120,"")</f>
        <v/>
      </c>
      <c r="C120" s="25" t="str">
        <f>IFERROR(Draw!L120,"")</f>
        <v/>
      </c>
      <c r="D120" s="82"/>
      <c r="E120" s="26">
        <v>1.19E-6</v>
      </c>
      <c r="F120" s="133" t="str">
        <f t="shared" si="19"/>
        <v/>
      </c>
    </row>
    <row r="121" spans="1:6">
      <c r="A121" s="36"/>
      <c r="B121" s="37"/>
      <c r="C121" s="37"/>
      <c r="D121" s="89"/>
      <c r="E121" s="26">
        <v>1.1999999999999999E-6</v>
      </c>
      <c r="F121" s="133" t="str">
        <f t="shared" si="19"/>
        <v/>
      </c>
    </row>
    <row r="122" spans="1:6">
      <c r="A122" s="24" t="str">
        <f>IF(B122="","",Draw!J122)</f>
        <v/>
      </c>
      <c r="B122" s="25" t="str">
        <f>IFERROR(Draw!K122,"")</f>
        <v/>
      </c>
      <c r="C122" s="25" t="str">
        <f>IFERROR(Draw!L122,"")</f>
        <v/>
      </c>
      <c r="D122" s="78"/>
      <c r="E122" s="26">
        <v>1.2100000000000001E-6</v>
      </c>
      <c r="F122" s="133" t="str">
        <f t="shared" si="19"/>
        <v/>
      </c>
    </row>
    <row r="123" spans="1:6">
      <c r="A123" s="24" t="str">
        <f>IF(B123="","",Draw!J123)</f>
        <v/>
      </c>
      <c r="B123" s="25" t="str">
        <f>IFERROR(Draw!K123,"")</f>
        <v/>
      </c>
      <c r="C123" s="25" t="str">
        <f>IFERROR(Draw!L123,"")</f>
        <v/>
      </c>
      <c r="D123" s="79"/>
      <c r="E123" s="26">
        <v>1.22E-6</v>
      </c>
      <c r="F123" s="133" t="str">
        <f t="shared" si="19"/>
        <v/>
      </c>
    </row>
    <row r="124" spans="1:6">
      <c r="A124" s="24" t="str">
        <f>IF(B124="","",Draw!J124)</f>
        <v/>
      </c>
      <c r="B124" s="25" t="str">
        <f>IFERROR(Draw!K124,"")</f>
        <v/>
      </c>
      <c r="C124" s="25" t="str">
        <f>IFERROR(Draw!L124,"")</f>
        <v/>
      </c>
      <c r="D124" s="80"/>
      <c r="E124" s="26">
        <v>1.2300000000000001E-6</v>
      </c>
      <c r="F124" s="133" t="str">
        <f t="shared" si="19"/>
        <v/>
      </c>
    </row>
    <row r="125" spans="1:6">
      <c r="A125" s="24" t="str">
        <f>IF(B125="","",Draw!J125)</f>
        <v/>
      </c>
      <c r="B125" s="25" t="str">
        <f>IFERROR(Draw!K125,"")</f>
        <v/>
      </c>
      <c r="C125" s="25" t="str">
        <f>IFERROR(Draw!L125,"")</f>
        <v/>
      </c>
      <c r="D125" s="81"/>
      <c r="E125" s="26">
        <v>1.24E-6</v>
      </c>
      <c r="F125" s="133" t="str">
        <f t="shared" si="19"/>
        <v/>
      </c>
    </row>
    <row r="126" spans="1:6">
      <c r="A126" s="24" t="str">
        <f>IF(B126="","",Draw!J126)</f>
        <v/>
      </c>
      <c r="B126" s="25" t="str">
        <f>IFERROR(Draw!K126,"")</f>
        <v/>
      </c>
      <c r="C126" s="25" t="str">
        <f>IFERROR(Draw!L126,"")</f>
        <v/>
      </c>
      <c r="D126" s="82"/>
      <c r="E126" s="26">
        <v>1.2500000000000001E-6</v>
      </c>
      <c r="F126" s="133" t="str">
        <f t="shared" si="19"/>
        <v/>
      </c>
    </row>
    <row r="127" spans="1:6">
      <c r="A127" s="36"/>
      <c r="B127" s="37"/>
      <c r="C127" s="37"/>
      <c r="D127" s="89"/>
      <c r="E127" s="26">
        <v>1.26E-6</v>
      </c>
      <c r="F127" s="133" t="str">
        <f t="shared" si="19"/>
        <v/>
      </c>
    </row>
    <row r="128" spans="1:6">
      <c r="A128" s="24" t="str">
        <f>IF(B128="","",Draw!J128)</f>
        <v/>
      </c>
      <c r="B128" s="25" t="str">
        <f>IFERROR(Draw!K128,"")</f>
        <v/>
      </c>
      <c r="C128" s="25" t="str">
        <f>IFERROR(Draw!L128,"")</f>
        <v/>
      </c>
      <c r="D128" s="78"/>
      <c r="E128" s="26">
        <v>1.2699999999999999E-6</v>
      </c>
      <c r="F128" s="133" t="str">
        <f t="shared" si="19"/>
        <v/>
      </c>
    </row>
    <row r="129" spans="1:6">
      <c r="A129" s="24" t="str">
        <f>IF(B129="","",Draw!J129)</f>
        <v/>
      </c>
      <c r="B129" s="25" t="str">
        <f>IFERROR(Draw!K129,"")</f>
        <v/>
      </c>
      <c r="C129" s="25" t="str">
        <f>IFERROR(Draw!L129,"")</f>
        <v/>
      </c>
      <c r="D129" s="79"/>
      <c r="E129" s="26">
        <v>1.28E-6</v>
      </c>
      <c r="F129" s="133" t="str">
        <f t="shared" si="19"/>
        <v/>
      </c>
    </row>
    <row r="130" spans="1:6">
      <c r="A130" s="24" t="str">
        <f>IF(B130="","",Draw!J130)</f>
        <v/>
      </c>
      <c r="B130" s="25" t="str">
        <f>IFERROR(Draw!K130,"")</f>
        <v/>
      </c>
      <c r="C130" s="25" t="str">
        <f>IFERROR(Draw!L130,"")</f>
        <v/>
      </c>
      <c r="D130" s="80"/>
      <c r="E130" s="26">
        <v>1.2899999999999999E-6</v>
      </c>
      <c r="F130" s="133" t="str">
        <f t="shared" si="19"/>
        <v/>
      </c>
    </row>
    <row r="131" spans="1:6">
      <c r="A131" s="24" t="str">
        <f>IF(B131="","",Draw!J131)</f>
        <v/>
      </c>
      <c r="B131" s="25" t="str">
        <f>IFERROR(Draw!K131,"")</f>
        <v/>
      </c>
      <c r="C131" s="25" t="str">
        <f>IFERROR(Draw!L131,"")</f>
        <v/>
      </c>
      <c r="D131" s="81"/>
      <c r="E131" s="26">
        <v>1.3E-6</v>
      </c>
      <c r="F131" s="133" t="str">
        <f t="shared" si="19"/>
        <v/>
      </c>
    </row>
    <row r="132" spans="1:6">
      <c r="A132" s="24" t="str">
        <f>IF(B132="","",Draw!J132)</f>
        <v/>
      </c>
      <c r="B132" s="25" t="str">
        <f>IFERROR(Draw!K132,"")</f>
        <v/>
      </c>
      <c r="C132" s="25" t="str">
        <f>IFERROR(Draw!L132,"")</f>
        <v/>
      </c>
      <c r="D132" s="82"/>
      <c r="E132" s="26">
        <v>1.31E-6</v>
      </c>
      <c r="F132" s="133" t="str">
        <f t="shared" si="19"/>
        <v/>
      </c>
    </row>
    <row r="133" spans="1:6">
      <c r="A133" s="36"/>
      <c r="B133" s="37"/>
      <c r="C133" s="37"/>
      <c r="D133" s="89"/>
      <c r="E133" s="26">
        <v>1.3200000000000001E-6</v>
      </c>
      <c r="F133" s="133" t="str">
        <f t="shared" si="19"/>
        <v/>
      </c>
    </row>
    <row r="134" spans="1:6">
      <c r="A134" s="24" t="str">
        <f>IF(B134="","",Draw!J134)</f>
        <v/>
      </c>
      <c r="B134" s="25" t="str">
        <f>IFERROR(Draw!K134,"")</f>
        <v/>
      </c>
      <c r="C134" s="25" t="str">
        <f>IFERROR(Draw!L134,"")</f>
        <v/>
      </c>
      <c r="D134" s="78"/>
      <c r="E134" s="26">
        <v>1.33E-6</v>
      </c>
      <c r="F134" s="133" t="str">
        <f t="shared" si="19"/>
        <v/>
      </c>
    </row>
    <row r="135" spans="1:6">
      <c r="A135" s="24" t="str">
        <f>IF(B135="","",Draw!J135)</f>
        <v/>
      </c>
      <c r="B135" s="25" t="str">
        <f>IFERROR(Draw!K135,"")</f>
        <v/>
      </c>
      <c r="C135" s="25" t="str">
        <f>IFERROR(Draw!L135,"")</f>
        <v/>
      </c>
      <c r="D135" s="79"/>
      <c r="E135" s="26">
        <v>1.3400000000000001E-6</v>
      </c>
      <c r="F135" s="133" t="str">
        <f t="shared" si="19"/>
        <v/>
      </c>
    </row>
    <row r="136" spans="1:6">
      <c r="A136" s="24" t="str">
        <f>IF(B136="","",Draw!J136)</f>
        <v/>
      </c>
      <c r="B136" s="25" t="str">
        <f>IFERROR(Draw!K136,"")</f>
        <v/>
      </c>
      <c r="C136" s="25" t="str">
        <f>IFERROR(Draw!L136,"")</f>
        <v/>
      </c>
      <c r="D136" s="80"/>
      <c r="E136" s="26">
        <v>1.35E-6</v>
      </c>
      <c r="F136" s="133" t="str">
        <f t="shared" si="19"/>
        <v/>
      </c>
    </row>
    <row r="137" spans="1:6">
      <c r="A137" s="24" t="str">
        <f>IF(B137="","",Draw!J137)</f>
        <v/>
      </c>
      <c r="B137" s="25" t="str">
        <f>IFERROR(Draw!K137,"")</f>
        <v/>
      </c>
      <c r="C137" s="25" t="str">
        <f>IFERROR(Draw!L137,"")</f>
        <v/>
      </c>
      <c r="D137" s="81"/>
      <c r="E137" s="26">
        <v>1.3599999999999999E-6</v>
      </c>
      <c r="F137" s="133" t="str">
        <f t="shared" si="19"/>
        <v/>
      </c>
    </row>
    <row r="138" spans="1:6">
      <c r="A138" s="24" t="str">
        <f>IF(B138="","",Draw!J138)</f>
        <v/>
      </c>
      <c r="B138" s="25" t="str">
        <f>IFERROR(Draw!K138,"")</f>
        <v/>
      </c>
      <c r="C138" s="25" t="str">
        <f>IFERROR(Draw!L138,"")</f>
        <v/>
      </c>
      <c r="D138" s="82"/>
      <c r="E138" s="26">
        <v>1.37E-6</v>
      </c>
      <c r="F138" s="133" t="str">
        <f t="shared" si="19"/>
        <v/>
      </c>
    </row>
    <row r="139" spans="1:6">
      <c r="A139" s="36"/>
      <c r="B139" s="37"/>
      <c r="C139" s="37"/>
      <c r="D139" s="89"/>
      <c r="E139" s="26">
        <v>1.3799999999999999E-6</v>
      </c>
      <c r="F139" s="133" t="str">
        <f t="shared" si="19"/>
        <v/>
      </c>
    </row>
    <row r="140" spans="1:6">
      <c r="A140" s="24" t="str">
        <f>IF(B140="","",Draw!J140)</f>
        <v/>
      </c>
      <c r="B140" s="25" t="str">
        <f>IFERROR(Draw!K140,"")</f>
        <v/>
      </c>
      <c r="C140" s="25" t="str">
        <f>IFERROR(Draw!L140,"")</f>
        <v/>
      </c>
      <c r="D140" s="78"/>
      <c r="E140" s="26">
        <v>1.39E-6</v>
      </c>
      <c r="F140" s="133" t="str">
        <f t="shared" si="19"/>
        <v/>
      </c>
    </row>
    <row r="141" spans="1:6">
      <c r="A141" s="24" t="str">
        <f>IF(B141="","",Draw!J141)</f>
        <v/>
      </c>
      <c r="B141" s="25" t="str">
        <f>IFERROR(Draw!K141,"")</f>
        <v/>
      </c>
      <c r="C141" s="25" t="str">
        <f>IFERROR(Draw!L141,"")</f>
        <v/>
      </c>
      <c r="D141" s="79"/>
      <c r="E141" s="26">
        <v>1.3999999999999999E-6</v>
      </c>
      <c r="F141" s="133" t="str">
        <f t="shared" si="19"/>
        <v/>
      </c>
    </row>
    <row r="142" spans="1:6">
      <c r="A142" s="24" t="str">
        <f>IF(B142="","",Draw!J142)</f>
        <v/>
      </c>
      <c r="B142" s="25" t="str">
        <f>IFERROR(Draw!K142,"")</f>
        <v/>
      </c>
      <c r="C142" s="25" t="str">
        <f>IFERROR(Draw!L142,"")</f>
        <v/>
      </c>
      <c r="D142" s="80"/>
      <c r="E142" s="26">
        <v>1.4100000000000001E-6</v>
      </c>
      <c r="F142" s="133" t="str">
        <f t="shared" si="19"/>
        <v/>
      </c>
    </row>
    <row r="143" spans="1:6">
      <c r="A143" s="24" t="str">
        <f>IF(B143="","",Draw!J143)</f>
        <v/>
      </c>
      <c r="B143" s="25" t="str">
        <f>IFERROR(Draw!K143,"")</f>
        <v/>
      </c>
      <c r="C143" s="25" t="str">
        <f>IFERROR(Draw!L143,"")</f>
        <v/>
      </c>
      <c r="D143" s="81"/>
      <c r="E143" s="26">
        <v>1.42E-6</v>
      </c>
      <c r="F143" s="133" t="str">
        <f t="shared" si="19"/>
        <v/>
      </c>
    </row>
    <row r="144" spans="1:6">
      <c r="A144" s="24" t="str">
        <f>IF(B144="","",Draw!J144)</f>
        <v/>
      </c>
      <c r="B144" s="25" t="str">
        <f>IFERROR(Draw!K144,"")</f>
        <v/>
      </c>
      <c r="C144" s="25" t="str">
        <f>IFERROR(Draw!L144,"")</f>
        <v/>
      </c>
      <c r="D144" s="82"/>
      <c r="E144" s="26">
        <v>1.4300000000000001E-6</v>
      </c>
      <c r="F144" s="133" t="str">
        <f t="shared" si="19"/>
        <v/>
      </c>
    </row>
    <row r="145" spans="1:6">
      <c r="A145" s="36"/>
      <c r="B145" s="37"/>
      <c r="C145" s="37"/>
      <c r="D145" s="89"/>
      <c r="E145" s="26">
        <v>1.44E-6</v>
      </c>
      <c r="F145" s="133" t="str">
        <f t="shared" si="19"/>
        <v/>
      </c>
    </row>
    <row r="146" spans="1:6">
      <c r="A146" s="24" t="str">
        <f>IF(B146="","",Draw!J146)</f>
        <v/>
      </c>
      <c r="B146" s="25" t="str">
        <f>IFERROR(Draw!K146,"")</f>
        <v/>
      </c>
      <c r="C146" s="25" t="str">
        <f>IFERROR(Draw!L146,"")</f>
        <v/>
      </c>
      <c r="D146" s="78"/>
      <c r="E146" s="26">
        <v>1.4500000000000001E-6</v>
      </c>
      <c r="F146" s="133" t="str">
        <f t="shared" si="19"/>
        <v/>
      </c>
    </row>
    <row r="147" spans="1:6">
      <c r="A147" s="24" t="str">
        <f>IF(B147="","",Draw!J147)</f>
        <v/>
      </c>
      <c r="B147" s="25" t="str">
        <f>IFERROR(Draw!K147,"")</f>
        <v/>
      </c>
      <c r="C147" s="25" t="str">
        <f>IFERROR(Draw!L147,"")</f>
        <v/>
      </c>
      <c r="D147" s="79"/>
      <c r="E147" s="26">
        <v>1.46E-6</v>
      </c>
      <c r="F147" s="133" t="str">
        <f t="shared" si="19"/>
        <v/>
      </c>
    </row>
    <row r="148" spans="1:6">
      <c r="A148" s="24" t="str">
        <f>IF(B148="","",Draw!J148)</f>
        <v/>
      </c>
      <c r="B148" s="25" t="str">
        <f>IFERROR(Draw!K148,"")</f>
        <v/>
      </c>
      <c r="C148" s="25" t="str">
        <f>IFERROR(Draw!L148,"")</f>
        <v/>
      </c>
      <c r="D148" s="80"/>
      <c r="E148" s="26">
        <v>1.4699999999999999E-6</v>
      </c>
      <c r="F148" s="133" t="str">
        <f t="shared" si="19"/>
        <v/>
      </c>
    </row>
    <row r="149" spans="1:6">
      <c r="A149" s="24" t="str">
        <f>IF(B149="","",Draw!J149)</f>
        <v/>
      </c>
      <c r="B149" s="25" t="str">
        <f>IFERROR(Draw!K149,"")</f>
        <v/>
      </c>
      <c r="C149" s="25" t="str">
        <f>IFERROR(Draw!L149,"")</f>
        <v/>
      </c>
      <c r="D149" s="81"/>
      <c r="E149" s="26">
        <v>1.48E-6</v>
      </c>
      <c r="F149" s="133" t="str">
        <f t="shared" si="19"/>
        <v/>
      </c>
    </row>
    <row r="150" spans="1:6">
      <c r="A150" s="24" t="str">
        <f>IF(B150="","",Draw!J150)</f>
        <v/>
      </c>
      <c r="B150" s="25" t="str">
        <f>IFERROR(Draw!K150,"")</f>
        <v/>
      </c>
      <c r="C150" s="25" t="str">
        <f>IFERROR(Draw!L150,"")</f>
        <v/>
      </c>
      <c r="D150" s="82"/>
      <c r="E150" s="26">
        <v>1.4899999999999999E-6</v>
      </c>
      <c r="F150" s="133" t="str">
        <f t="shared" si="19"/>
        <v/>
      </c>
    </row>
    <row r="151" spans="1:6">
      <c r="A151" s="36"/>
      <c r="B151" s="37"/>
      <c r="C151" s="37"/>
      <c r="D151" s="89"/>
      <c r="E151" s="26">
        <v>1.5E-6</v>
      </c>
      <c r="F151" s="133" t="str">
        <f t="shared" si="19"/>
        <v/>
      </c>
    </row>
    <row r="152" spans="1:6">
      <c r="A152" s="24" t="str">
        <f>IF(B152="","",Draw!J152)</f>
        <v/>
      </c>
      <c r="B152" s="25" t="str">
        <f>IFERROR(Draw!K152,"")</f>
        <v/>
      </c>
      <c r="C152" s="25" t="str">
        <f>IFERROR(Draw!L152,"")</f>
        <v/>
      </c>
      <c r="D152" s="78"/>
      <c r="E152" s="26">
        <v>1.5099999999999999E-6</v>
      </c>
      <c r="F152" s="133" t="str">
        <f t="shared" si="19"/>
        <v/>
      </c>
    </row>
    <row r="153" spans="1:6">
      <c r="A153" s="24" t="str">
        <f>IF(B153="","",Draw!J153)</f>
        <v/>
      </c>
      <c r="B153" s="25" t="str">
        <f>IFERROR(Draw!K153,"")</f>
        <v/>
      </c>
      <c r="C153" s="25" t="str">
        <f>IFERROR(Draw!L153,"")</f>
        <v/>
      </c>
      <c r="D153" s="79"/>
      <c r="E153" s="26">
        <v>1.5200000000000001E-6</v>
      </c>
      <c r="F153" s="133" t="str">
        <f t="shared" si="19"/>
        <v/>
      </c>
    </row>
    <row r="154" spans="1:6">
      <c r="A154" s="24" t="str">
        <f>IF(B154="","",Draw!J154)</f>
        <v/>
      </c>
      <c r="B154" s="25" t="str">
        <f>IFERROR(Draw!K154,"")</f>
        <v/>
      </c>
      <c r="C154" s="25" t="str">
        <f>IFERROR(Draw!L154,"")</f>
        <v/>
      </c>
      <c r="D154" s="80"/>
      <c r="E154" s="26">
        <v>1.53E-6</v>
      </c>
      <c r="F154" s="133" t="str">
        <f t="shared" si="19"/>
        <v/>
      </c>
    </row>
    <row r="155" spans="1:6">
      <c r="A155" s="24" t="str">
        <f>IF(B155="","",Draw!J155)</f>
        <v/>
      </c>
      <c r="B155" s="25" t="str">
        <f>IFERROR(Draw!K155,"")</f>
        <v/>
      </c>
      <c r="C155" s="25" t="str">
        <f>IFERROR(Draw!L155,"")</f>
        <v/>
      </c>
      <c r="D155" s="81"/>
      <c r="E155" s="26">
        <v>1.5400000000000001E-6</v>
      </c>
      <c r="F155" s="133" t="str">
        <f t="shared" si="19"/>
        <v/>
      </c>
    </row>
    <row r="156" spans="1:6">
      <c r="A156" s="24" t="str">
        <f>IF(B156="","",Draw!J156)</f>
        <v/>
      </c>
      <c r="B156" s="25" t="str">
        <f>IFERROR(Draw!K156,"")</f>
        <v/>
      </c>
      <c r="C156" s="25" t="str">
        <f>IFERROR(Draw!L156,"")</f>
        <v/>
      </c>
      <c r="D156" s="82"/>
      <c r="E156" s="26">
        <v>1.55E-6</v>
      </c>
      <c r="F156" s="133" t="str">
        <f t="shared" si="19"/>
        <v/>
      </c>
    </row>
    <row r="157" spans="1:6">
      <c r="A157" s="36"/>
      <c r="B157" s="37"/>
      <c r="C157" s="37"/>
      <c r="D157" s="89"/>
      <c r="E157" s="26">
        <v>1.5600000000000001E-6</v>
      </c>
      <c r="F157" s="133" t="str">
        <f t="shared" si="19"/>
        <v/>
      </c>
    </row>
    <row r="158" spans="1:6">
      <c r="A158" s="24" t="str">
        <f>IF(B158="","",Draw!J158)</f>
        <v/>
      </c>
      <c r="B158" s="25" t="str">
        <f>IFERROR(Draw!K158,"")</f>
        <v/>
      </c>
      <c r="C158" s="25" t="str">
        <f>IFERROR(Draw!L158,"")</f>
        <v/>
      </c>
      <c r="D158" s="78"/>
      <c r="E158" s="26">
        <v>1.57E-6</v>
      </c>
      <c r="F158" s="133" t="str">
        <f t="shared" si="19"/>
        <v/>
      </c>
    </row>
    <row r="159" spans="1:6">
      <c r="A159" s="24" t="str">
        <f>IF(B159="","",Draw!J159)</f>
        <v/>
      </c>
      <c r="B159" s="25" t="str">
        <f>IFERROR(Draw!K159,"")</f>
        <v/>
      </c>
      <c r="C159" s="25" t="str">
        <f>IFERROR(Draw!L159,"")</f>
        <v/>
      </c>
      <c r="D159" s="79"/>
      <c r="E159" s="26">
        <v>1.5799999999999999E-6</v>
      </c>
      <c r="F159" s="133" t="str">
        <f t="shared" si="19"/>
        <v/>
      </c>
    </row>
    <row r="160" spans="1:6">
      <c r="A160" s="24" t="str">
        <f>IF(B160="","",Draw!J160)</f>
        <v/>
      </c>
      <c r="B160" s="25" t="str">
        <f>IFERROR(Draw!K160,"")</f>
        <v/>
      </c>
      <c r="C160" s="25" t="str">
        <f>IFERROR(Draw!L160,"")</f>
        <v/>
      </c>
      <c r="D160" s="80"/>
      <c r="E160" s="26">
        <v>1.59E-6</v>
      </c>
      <c r="F160" s="133" t="str">
        <f t="shared" si="19"/>
        <v/>
      </c>
    </row>
    <row r="161" spans="1:6">
      <c r="A161" s="24" t="str">
        <f>IF(B161="","",Draw!J161)</f>
        <v/>
      </c>
      <c r="B161" s="25" t="str">
        <f>IFERROR(Draw!K161,"")</f>
        <v/>
      </c>
      <c r="C161" s="25" t="str">
        <f>IFERROR(Draw!L161,"")</f>
        <v/>
      </c>
      <c r="D161" s="81"/>
      <c r="E161" s="26">
        <v>1.5999999999999999E-6</v>
      </c>
      <c r="F161" s="133" t="str">
        <f t="shared" ref="F161:F224" si="20">IF(D161="nt",1000+E161,IF((D161+E161)&gt;5,D161+E161,""))</f>
        <v/>
      </c>
    </row>
    <row r="162" spans="1:6">
      <c r="A162" s="24" t="str">
        <f>IF(B162="","",Draw!J162)</f>
        <v/>
      </c>
      <c r="B162" s="25" t="str">
        <f>IFERROR(Draw!K162,"")</f>
        <v/>
      </c>
      <c r="C162" s="25" t="str">
        <f>IFERROR(Draw!L162,"")</f>
        <v/>
      </c>
      <c r="D162" s="82"/>
      <c r="E162" s="26">
        <v>1.61E-6</v>
      </c>
      <c r="F162" s="133" t="str">
        <f t="shared" si="20"/>
        <v/>
      </c>
    </row>
    <row r="163" spans="1:6">
      <c r="A163" s="36"/>
      <c r="B163" s="37"/>
      <c r="C163" s="37"/>
      <c r="D163" s="89"/>
      <c r="E163" s="26">
        <v>1.6199999999999999E-6</v>
      </c>
      <c r="F163" s="133" t="str">
        <f t="shared" si="20"/>
        <v/>
      </c>
    </row>
    <row r="164" spans="1:6">
      <c r="A164" s="24" t="str">
        <f>IF(B164="","",Draw!J164)</f>
        <v/>
      </c>
      <c r="B164" s="25" t="str">
        <f>IFERROR(Draw!K164,"")</f>
        <v/>
      </c>
      <c r="C164" s="25" t="str">
        <f>IFERROR(Draw!L164,"")</f>
        <v/>
      </c>
      <c r="D164" s="78"/>
      <c r="E164" s="26">
        <v>1.6300000000000001E-6</v>
      </c>
      <c r="F164" s="133" t="str">
        <f t="shared" si="20"/>
        <v/>
      </c>
    </row>
    <row r="165" spans="1:6">
      <c r="A165" s="24" t="str">
        <f>IF(B165="","",Draw!J165)</f>
        <v/>
      </c>
      <c r="B165" s="25" t="str">
        <f>IFERROR(Draw!K165,"")</f>
        <v/>
      </c>
      <c r="C165" s="25" t="str">
        <f>IFERROR(Draw!L165,"")</f>
        <v/>
      </c>
      <c r="D165" s="79"/>
      <c r="E165" s="26">
        <v>1.64E-6</v>
      </c>
      <c r="F165" s="133" t="str">
        <f t="shared" si="20"/>
        <v/>
      </c>
    </row>
    <row r="166" spans="1:6">
      <c r="A166" s="24" t="str">
        <f>IF(B166="","",Draw!J166)</f>
        <v/>
      </c>
      <c r="B166" s="25" t="str">
        <f>IFERROR(Draw!K166,"")</f>
        <v/>
      </c>
      <c r="C166" s="25" t="str">
        <f>IFERROR(Draw!L166,"")</f>
        <v/>
      </c>
      <c r="D166" s="80"/>
      <c r="E166" s="26">
        <v>1.6500000000000001E-6</v>
      </c>
      <c r="F166" s="133" t="str">
        <f t="shared" si="20"/>
        <v/>
      </c>
    </row>
    <row r="167" spans="1:6">
      <c r="A167" s="24" t="str">
        <f>IF(B167="","",Draw!J167)</f>
        <v/>
      </c>
      <c r="B167" s="25" t="str">
        <f>IFERROR(Draw!K167,"")</f>
        <v/>
      </c>
      <c r="C167" s="25" t="str">
        <f>IFERROR(Draw!L167,"")</f>
        <v/>
      </c>
      <c r="D167" s="81"/>
      <c r="E167" s="26">
        <v>1.66E-6</v>
      </c>
      <c r="F167" s="133" t="str">
        <f t="shared" si="20"/>
        <v/>
      </c>
    </row>
    <row r="168" spans="1:6">
      <c r="A168" s="24" t="str">
        <f>IF(B168="","",Draw!J168)</f>
        <v/>
      </c>
      <c r="B168" s="25" t="str">
        <f>IFERROR(Draw!K168,"")</f>
        <v/>
      </c>
      <c r="C168" s="25" t="str">
        <f>IFERROR(Draw!L168,"")</f>
        <v/>
      </c>
      <c r="D168" s="82"/>
      <c r="E168" s="26">
        <v>1.6700000000000001E-6</v>
      </c>
      <c r="F168" s="133" t="str">
        <f t="shared" si="20"/>
        <v/>
      </c>
    </row>
    <row r="169" spans="1:6">
      <c r="A169" s="36"/>
      <c r="B169" s="37"/>
      <c r="C169" s="37"/>
      <c r="D169" s="89"/>
      <c r="E169" s="26">
        <v>1.68E-6</v>
      </c>
      <c r="F169" s="133" t="str">
        <f t="shared" si="20"/>
        <v/>
      </c>
    </row>
    <row r="170" spans="1:6">
      <c r="A170" s="24" t="str">
        <f>IF(B170="","",Draw!J170)</f>
        <v/>
      </c>
      <c r="B170" s="25" t="str">
        <f>IFERROR(Draw!K170,"")</f>
        <v/>
      </c>
      <c r="C170" s="25" t="str">
        <f>IFERROR(Draw!L170,"")</f>
        <v/>
      </c>
      <c r="D170" s="78"/>
      <c r="E170" s="26">
        <v>1.6899999999999999E-6</v>
      </c>
      <c r="F170" s="133" t="str">
        <f t="shared" si="20"/>
        <v/>
      </c>
    </row>
    <row r="171" spans="1:6">
      <c r="A171" s="24" t="str">
        <f>IF(B171="","",Draw!J171)</f>
        <v/>
      </c>
      <c r="B171" s="25" t="str">
        <f>IFERROR(Draw!K171,"")</f>
        <v/>
      </c>
      <c r="C171" s="25" t="str">
        <f>IFERROR(Draw!L171,"")</f>
        <v/>
      </c>
      <c r="D171" s="79"/>
      <c r="E171" s="26">
        <v>1.7E-6</v>
      </c>
      <c r="F171" s="133" t="str">
        <f t="shared" si="20"/>
        <v/>
      </c>
    </row>
    <row r="172" spans="1:6">
      <c r="A172" s="24" t="str">
        <f>IF(B172="","",Draw!J172)</f>
        <v/>
      </c>
      <c r="B172" s="25" t="str">
        <f>IFERROR(Draw!K172,"")</f>
        <v/>
      </c>
      <c r="C172" s="25" t="str">
        <f>IFERROR(Draw!L172,"")</f>
        <v/>
      </c>
      <c r="D172" s="80"/>
      <c r="E172" s="26">
        <v>1.7099999999999999E-6</v>
      </c>
      <c r="F172" s="133" t="str">
        <f t="shared" si="20"/>
        <v/>
      </c>
    </row>
    <row r="173" spans="1:6">
      <c r="A173" s="24" t="str">
        <f>IF(B173="","",Draw!J173)</f>
        <v/>
      </c>
      <c r="B173" s="25" t="str">
        <f>IFERROR(Draw!K173,"")</f>
        <v/>
      </c>
      <c r="C173" s="25" t="str">
        <f>IFERROR(Draw!L173,"")</f>
        <v/>
      </c>
      <c r="D173" s="81"/>
      <c r="E173" s="26">
        <v>1.72E-6</v>
      </c>
      <c r="F173" s="133" t="str">
        <f t="shared" si="20"/>
        <v/>
      </c>
    </row>
    <row r="174" spans="1:6">
      <c r="A174" s="24" t="str">
        <f>IF(B174="","",Draw!J174)</f>
        <v/>
      </c>
      <c r="B174" s="25" t="str">
        <f>IFERROR(Draw!K174,"")</f>
        <v/>
      </c>
      <c r="C174" s="25" t="str">
        <f>IFERROR(Draw!L174,"")</f>
        <v/>
      </c>
      <c r="D174" s="82"/>
      <c r="E174" s="26">
        <v>1.73E-6</v>
      </c>
      <c r="F174" s="133" t="str">
        <f t="shared" si="20"/>
        <v/>
      </c>
    </row>
    <row r="175" spans="1:6">
      <c r="A175" s="36"/>
      <c r="B175" s="37"/>
      <c r="C175" s="37"/>
      <c r="D175" s="89"/>
      <c r="E175" s="26">
        <v>1.7400000000000001E-6</v>
      </c>
      <c r="F175" s="133" t="str">
        <f t="shared" si="20"/>
        <v/>
      </c>
    </row>
    <row r="176" spans="1:6">
      <c r="A176" s="24" t="str">
        <f>IF(B176="","",Draw!J176)</f>
        <v/>
      </c>
      <c r="B176" s="25" t="str">
        <f>IFERROR(Draw!K176,"")</f>
        <v/>
      </c>
      <c r="C176" s="25" t="str">
        <f>IFERROR(Draw!L176,"")</f>
        <v/>
      </c>
      <c r="D176" s="78"/>
      <c r="E176" s="26">
        <v>1.75E-6</v>
      </c>
      <c r="F176" s="133" t="str">
        <f t="shared" si="20"/>
        <v/>
      </c>
    </row>
    <row r="177" spans="1:6">
      <c r="A177" s="24" t="str">
        <f>IF(B177="","",Draw!J177)</f>
        <v/>
      </c>
      <c r="B177" s="25" t="str">
        <f>IFERROR(Draw!K177,"")</f>
        <v/>
      </c>
      <c r="C177" s="25" t="str">
        <f>IFERROR(Draw!L177,"")</f>
        <v/>
      </c>
      <c r="D177" s="79"/>
      <c r="E177" s="26">
        <v>1.7600000000000001E-6</v>
      </c>
      <c r="F177" s="133" t="str">
        <f t="shared" si="20"/>
        <v/>
      </c>
    </row>
    <row r="178" spans="1:6">
      <c r="A178" s="24" t="str">
        <f>IF(B178="","",Draw!J178)</f>
        <v/>
      </c>
      <c r="B178" s="25" t="str">
        <f>IFERROR(Draw!K178,"")</f>
        <v/>
      </c>
      <c r="C178" s="25" t="str">
        <f>IFERROR(Draw!L178,"")</f>
        <v/>
      </c>
      <c r="D178" s="80"/>
      <c r="E178" s="26">
        <v>1.77E-6</v>
      </c>
      <c r="F178" s="133" t="str">
        <f t="shared" si="20"/>
        <v/>
      </c>
    </row>
    <row r="179" spans="1:6">
      <c r="A179" s="24" t="str">
        <f>IF(B179="","",Draw!J179)</f>
        <v/>
      </c>
      <c r="B179" s="25" t="str">
        <f>IFERROR(Draw!K179,"")</f>
        <v/>
      </c>
      <c r="C179" s="25" t="str">
        <f>IFERROR(Draw!L179,"")</f>
        <v/>
      </c>
      <c r="D179" s="81"/>
      <c r="E179" s="26">
        <v>1.7799999999999999E-6</v>
      </c>
      <c r="F179" s="133" t="str">
        <f t="shared" si="20"/>
        <v/>
      </c>
    </row>
    <row r="180" spans="1:6">
      <c r="A180" s="24" t="str">
        <f>IF(B180="","",Draw!J180)</f>
        <v/>
      </c>
      <c r="B180" s="25" t="str">
        <f>IFERROR(Draw!K180,"")</f>
        <v/>
      </c>
      <c r="C180" s="25" t="str">
        <f>IFERROR(Draw!L180,"")</f>
        <v/>
      </c>
      <c r="D180" s="82"/>
      <c r="E180" s="26">
        <v>1.79E-6</v>
      </c>
      <c r="F180" s="133" t="str">
        <f t="shared" si="20"/>
        <v/>
      </c>
    </row>
    <row r="181" spans="1:6">
      <c r="A181" s="36"/>
      <c r="B181" s="37"/>
      <c r="C181" s="37"/>
      <c r="D181" s="89"/>
      <c r="E181" s="26">
        <v>1.7999999999999999E-6</v>
      </c>
      <c r="F181" s="133" t="str">
        <f t="shared" si="20"/>
        <v/>
      </c>
    </row>
    <row r="182" spans="1:6">
      <c r="A182" s="24" t="str">
        <f>IF(B182="","",Draw!J182)</f>
        <v/>
      </c>
      <c r="B182" s="25" t="str">
        <f>IFERROR(Draw!K182,"")</f>
        <v/>
      </c>
      <c r="C182" s="25" t="str">
        <f>IFERROR(Draw!L182,"")</f>
        <v/>
      </c>
      <c r="D182" s="78"/>
      <c r="E182" s="26">
        <v>1.81E-6</v>
      </c>
      <c r="F182" s="133" t="str">
        <f t="shared" si="20"/>
        <v/>
      </c>
    </row>
    <row r="183" spans="1:6">
      <c r="A183" s="24" t="str">
        <f>IF(B183="","",Draw!J183)</f>
        <v/>
      </c>
      <c r="B183" s="25" t="str">
        <f>IFERROR(Draw!K183,"")</f>
        <v/>
      </c>
      <c r="C183" s="25" t="str">
        <f>IFERROR(Draw!L183,"")</f>
        <v/>
      </c>
      <c r="D183" s="79"/>
      <c r="E183" s="26">
        <v>1.8199999999999999E-6</v>
      </c>
      <c r="F183" s="133" t="str">
        <f t="shared" si="20"/>
        <v/>
      </c>
    </row>
    <row r="184" spans="1:6">
      <c r="A184" s="24" t="str">
        <f>IF(B184="","",Draw!J184)</f>
        <v/>
      </c>
      <c r="B184" s="25" t="str">
        <f>IFERROR(Draw!K184,"")</f>
        <v/>
      </c>
      <c r="C184" s="25" t="str">
        <f>IFERROR(Draw!L184,"")</f>
        <v/>
      </c>
      <c r="D184" s="80"/>
      <c r="E184" s="26">
        <v>1.8300000000000001E-6</v>
      </c>
      <c r="F184" s="133" t="str">
        <f t="shared" si="20"/>
        <v/>
      </c>
    </row>
    <row r="185" spans="1:6">
      <c r="A185" s="24" t="str">
        <f>IF(B185="","",Draw!J185)</f>
        <v/>
      </c>
      <c r="B185" s="25" t="str">
        <f>IFERROR(Draw!K185,"")</f>
        <v/>
      </c>
      <c r="C185" s="25" t="str">
        <f>IFERROR(Draw!L185,"")</f>
        <v/>
      </c>
      <c r="D185" s="81"/>
      <c r="E185" s="26">
        <v>1.84E-6</v>
      </c>
      <c r="F185" s="133" t="str">
        <f t="shared" si="20"/>
        <v/>
      </c>
    </row>
    <row r="186" spans="1:6">
      <c r="A186" s="24" t="str">
        <f>IF(B186="","",Draw!J186)</f>
        <v/>
      </c>
      <c r="B186" s="25" t="str">
        <f>IFERROR(Draw!K186,"")</f>
        <v/>
      </c>
      <c r="C186" s="25" t="str">
        <f>IFERROR(Draw!L186,"")</f>
        <v/>
      </c>
      <c r="D186" s="82"/>
      <c r="E186" s="26">
        <v>1.8500000000000001E-6</v>
      </c>
      <c r="F186" s="133" t="str">
        <f t="shared" si="20"/>
        <v/>
      </c>
    </row>
    <row r="187" spans="1:6">
      <c r="A187" s="36"/>
      <c r="B187" s="37"/>
      <c r="C187" s="37"/>
      <c r="D187" s="89"/>
      <c r="E187" s="26">
        <v>1.86E-6</v>
      </c>
      <c r="F187" s="133" t="str">
        <f t="shared" si="20"/>
        <v/>
      </c>
    </row>
    <row r="188" spans="1:6">
      <c r="A188" s="24" t="str">
        <f>IF(B188="","",Draw!J188)</f>
        <v/>
      </c>
      <c r="B188" s="25" t="str">
        <f>IFERROR(Draw!K188,"")</f>
        <v/>
      </c>
      <c r="C188" s="25" t="str">
        <f>IFERROR(Draw!L188,"")</f>
        <v/>
      </c>
      <c r="D188" s="78"/>
      <c r="E188" s="26">
        <v>1.8700000000000001E-6</v>
      </c>
      <c r="F188" s="133" t="str">
        <f t="shared" si="20"/>
        <v/>
      </c>
    </row>
    <row r="189" spans="1:6">
      <c r="A189" s="24" t="str">
        <f>IF(B189="","",Draw!J189)</f>
        <v/>
      </c>
      <c r="B189" s="25" t="str">
        <f>IFERROR(Draw!K189,"")</f>
        <v/>
      </c>
      <c r="C189" s="25" t="str">
        <f>IFERROR(Draw!L189,"")</f>
        <v/>
      </c>
      <c r="D189" s="79"/>
      <c r="E189" s="26">
        <v>1.88E-6</v>
      </c>
      <c r="F189" s="133" t="str">
        <f t="shared" si="20"/>
        <v/>
      </c>
    </row>
    <row r="190" spans="1:6">
      <c r="A190" s="24" t="str">
        <f>IF(B190="","",Draw!J190)</f>
        <v/>
      </c>
      <c r="B190" s="25" t="str">
        <f>IFERROR(Draw!K190,"")</f>
        <v/>
      </c>
      <c r="C190" s="25" t="str">
        <f>IFERROR(Draw!L190,"")</f>
        <v/>
      </c>
      <c r="D190" s="80"/>
      <c r="E190" s="26">
        <v>1.8899999999999999E-6</v>
      </c>
      <c r="F190" s="133" t="str">
        <f t="shared" si="20"/>
        <v/>
      </c>
    </row>
    <row r="191" spans="1:6">
      <c r="A191" s="24" t="str">
        <f>IF(B191="","",Draw!J191)</f>
        <v/>
      </c>
      <c r="B191" s="25" t="str">
        <f>IFERROR(Draw!K191,"")</f>
        <v/>
      </c>
      <c r="C191" s="25" t="str">
        <f>IFERROR(Draw!L191,"")</f>
        <v/>
      </c>
      <c r="D191" s="81"/>
      <c r="E191" s="26">
        <v>1.9E-6</v>
      </c>
      <c r="F191" s="133" t="str">
        <f t="shared" si="20"/>
        <v/>
      </c>
    </row>
    <row r="192" spans="1:6">
      <c r="A192" s="24" t="str">
        <f>IF(B192="","",Draw!J192)</f>
        <v/>
      </c>
      <c r="B192" s="25" t="str">
        <f>IFERROR(Draw!K192,"")</f>
        <v/>
      </c>
      <c r="C192" s="25" t="str">
        <f>IFERROR(Draw!L192,"")</f>
        <v/>
      </c>
      <c r="D192" s="82"/>
      <c r="E192" s="26">
        <v>1.9099999999999999E-6</v>
      </c>
      <c r="F192" s="133" t="str">
        <f t="shared" si="20"/>
        <v/>
      </c>
    </row>
    <row r="193" spans="1:6">
      <c r="A193" s="36"/>
      <c r="B193" s="37"/>
      <c r="C193" s="37"/>
      <c r="D193" s="89"/>
      <c r="E193" s="26">
        <v>1.9199999999999998E-6</v>
      </c>
      <c r="F193" s="133" t="str">
        <f t="shared" si="20"/>
        <v/>
      </c>
    </row>
    <row r="194" spans="1:6">
      <c r="A194" s="24" t="str">
        <f>IF(B194="","",Draw!J194)</f>
        <v/>
      </c>
      <c r="B194" s="25" t="str">
        <f>IFERROR(Draw!K194,"")</f>
        <v/>
      </c>
      <c r="C194" s="25" t="str">
        <f>IFERROR(Draw!L194,"")</f>
        <v/>
      </c>
      <c r="D194" s="78"/>
      <c r="E194" s="26">
        <v>1.9300000000000002E-6</v>
      </c>
      <c r="F194" s="133" t="str">
        <f t="shared" si="20"/>
        <v/>
      </c>
    </row>
    <row r="195" spans="1:6">
      <c r="A195" s="24" t="str">
        <f>IF(B195="","",Draw!J195)</f>
        <v/>
      </c>
      <c r="B195" s="25" t="str">
        <f>IFERROR(Draw!K195,"")</f>
        <v/>
      </c>
      <c r="C195" s="25" t="str">
        <f>IFERROR(Draw!L195,"")</f>
        <v/>
      </c>
      <c r="D195" s="79"/>
      <c r="E195" s="26">
        <v>1.9400000000000001E-6</v>
      </c>
      <c r="F195" s="133" t="str">
        <f t="shared" si="20"/>
        <v/>
      </c>
    </row>
    <row r="196" spans="1:6">
      <c r="A196" s="24" t="str">
        <f>IF(B196="","",Draw!J196)</f>
        <v/>
      </c>
      <c r="B196" s="25" t="str">
        <f>IFERROR(Draw!K196,"")</f>
        <v/>
      </c>
      <c r="C196" s="25" t="str">
        <f>IFERROR(Draw!L196,"")</f>
        <v/>
      </c>
      <c r="D196" s="80"/>
      <c r="E196" s="26">
        <v>1.95E-6</v>
      </c>
      <c r="F196" s="133" t="str">
        <f t="shared" si="20"/>
        <v/>
      </c>
    </row>
    <row r="197" spans="1:6">
      <c r="A197" s="24" t="str">
        <f>IF(B197="","",Draw!J197)</f>
        <v/>
      </c>
      <c r="B197" s="25" t="str">
        <f>IFERROR(Draw!K197,"")</f>
        <v/>
      </c>
      <c r="C197" s="25" t="str">
        <f>IFERROR(Draw!L197,"")</f>
        <v/>
      </c>
      <c r="D197" s="81"/>
      <c r="E197" s="26">
        <v>1.9599999999999999E-6</v>
      </c>
      <c r="F197" s="133" t="str">
        <f t="shared" si="20"/>
        <v/>
      </c>
    </row>
    <row r="198" spans="1:6">
      <c r="A198" s="24" t="str">
        <f>IF(B198="","",Draw!J198)</f>
        <v/>
      </c>
      <c r="B198" s="25" t="str">
        <f>IFERROR(Draw!K198,"")</f>
        <v/>
      </c>
      <c r="C198" s="25" t="str">
        <f>IFERROR(Draw!L198,"")</f>
        <v/>
      </c>
      <c r="D198" s="82"/>
      <c r="E198" s="26">
        <v>1.9700000000000002E-6</v>
      </c>
      <c r="F198" s="133" t="str">
        <f t="shared" si="20"/>
        <v/>
      </c>
    </row>
    <row r="199" spans="1:6">
      <c r="A199" s="36"/>
      <c r="B199" s="37"/>
      <c r="C199" s="37"/>
      <c r="D199" s="89"/>
      <c r="E199" s="26">
        <v>1.9800000000000001E-6</v>
      </c>
      <c r="F199" s="133" t="str">
        <f t="shared" si="20"/>
        <v/>
      </c>
    </row>
    <row r="200" spans="1:6">
      <c r="A200" s="24" t="str">
        <f>IF(B200="","",Draw!J200)</f>
        <v/>
      </c>
      <c r="B200" s="25" t="str">
        <f>IFERROR(Draw!K200,"")</f>
        <v/>
      </c>
      <c r="C200" s="25" t="str">
        <f>IFERROR(Draw!L200,"")</f>
        <v/>
      </c>
      <c r="D200" s="78"/>
      <c r="E200" s="26">
        <v>1.99E-6</v>
      </c>
      <c r="F200" s="133" t="str">
        <f t="shared" si="20"/>
        <v/>
      </c>
    </row>
    <row r="201" spans="1:6">
      <c r="A201" s="24" t="str">
        <f>IF(B201="","",Draw!J201)</f>
        <v/>
      </c>
      <c r="B201" s="25" t="str">
        <f>IFERROR(Draw!K201,"")</f>
        <v/>
      </c>
      <c r="C201" s="25" t="str">
        <f>IFERROR(Draw!L201,"")</f>
        <v/>
      </c>
      <c r="D201" s="79"/>
      <c r="E201" s="26">
        <v>1.9999999999999999E-6</v>
      </c>
      <c r="F201" s="133" t="str">
        <f t="shared" si="20"/>
        <v/>
      </c>
    </row>
    <row r="202" spans="1:6">
      <c r="A202" s="24" t="str">
        <f>IF(B202="","",Draw!J202)</f>
        <v/>
      </c>
      <c r="B202" s="25" t="str">
        <f>IFERROR(Draw!K202,"")</f>
        <v/>
      </c>
      <c r="C202" s="25" t="str">
        <f>IFERROR(Draw!L202,"")</f>
        <v/>
      </c>
      <c r="D202" s="80"/>
      <c r="E202" s="26">
        <v>2.0099999999999998E-6</v>
      </c>
      <c r="F202" s="133" t="str">
        <f t="shared" si="20"/>
        <v/>
      </c>
    </row>
    <row r="203" spans="1:6">
      <c r="A203" s="24" t="str">
        <f>IF(B203="","",Draw!J203)</f>
        <v/>
      </c>
      <c r="B203" s="25" t="str">
        <f>IFERROR(Draw!K203,"")</f>
        <v/>
      </c>
      <c r="C203" s="25" t="str">
        <f>IFERROR(Draw!L203,"")</f>
        <v/>
      </c>
      <c r="D203" s="81"/>
      <c r="E203" s="26">
        <v>2.0200000000000001E-6</v>
      </c>
      <c r="F203" s="133" t="str">
        <f t="shared" si="20"/>
        <v/>
      </c>
    </row>
    <row r="204" spans="1:6">
      <c r="A204" s="24" t="str">
        <f>IF(B204="","",Draw!J204)</f>
        <v/>
      </c>
      <c r="B204" s="25" t="str">
        <f>IFERROR(Draw!K204,"")</f>
        <v/>
      </c>
      <c r="C204" s="25" t="str">
        <f>IFERROR(Draw!L204,"")</f>
        <v/>
      </c>
      <c r="D204" s="82"/>
      <c r="E204" s="26">
        <v>2.03E-6</v>
      </c>
      <c r="F204" s="133" t="str">
        <f t="shared" si="20"/>
        <v/>
      </c>
    </row>
    <row r="205" spans="1:6">
      <c r="A205" s="36"/>
      <c r="B205" s="37"/>
      <c r="C205" s="37"/>
      <c r="D205" s="89"/>
      <c r="E205" s="26">
        <v>2.04E-6</v>
      </c>
      <c r="F205" s="133" t="str">
        <f t="shared" si="20"/>
        <v/>
      </c>
    </row>
    <row r="206" spans="1:6">
      <c r="A206" s="24" t="str">
        <f>IF(B206="","",Draw!J206)</f>
        <v/>
      </c>
      <c r="B206" s="25" t="str">
        <f>IFERROR(Draw!K206,"")</f>
        <v/>
      </c>
      <c r="C206" s="25" t="str">
        <f>IFERROR(Draw!L206,"")</f>
        <v/>
      </c>
      <c r="D206" s="78"/>
      <c r="E206" s="26">
        <v>2.0499999999999999E-6</v>
      </c>
      <c r="F206" s="133" t="str">
        <f t="shared" si="20"/>
        <v/>
      </c>
    </row>
    <row r="207" spans="1:6">
      <c r="A207" s="24" t="str">
        <f>IF(B207="","",Draw!J207)</f>
        <v/>
      </c>
      <c r="B207" s="25" t="str">
        <f>IFERROR(Draw!K207,"")</f>
        <v/>
      </c>
      <c r="C207" s="25" t="str">
        <f>IFERROR(Draw!L207,"")</f>
        <v/>
      </c>
      <c r="D207" s="79"/>
      <c r="E207" s="26">
        <v>2.0600000000000002E-6</v>
      </c>
      <c r="F207" s="133" t="str">
        <f t="shared" si="20"/>
        <v/>
      </c>
    </row>
    <row r="208" spans="1:6">
      <c r="A208" s="24" t="str">
        <f>IF(B208="","",Draw!J208)</f>
        <v/>
      </c>
      <c r="B208" s="25" t="str">
        <f>IFERROR(Draw!K208,"")</f>
        <v/>
      </c>
      <c r="C208" s="25" t="str">
        <f>IFERROR(Draw!L208,"")</f>
        <v/>
      </c>
      <c r="D208" s="80"/>
      <c r="E208" s="26">
        <v>2.0700000000000001E-6</v>
      </c>
      <c r="F208" s="133" t="str">
        <f t="shared" si="20"/>
        <v/>
      </c>
    </row>
    <row r="209" spans="1:6">
      <c r="A209" s="24" t="str">
        <f>IF(B209="","",Draw!J209)</f>
        <v/>
      </c>
      <c r="B209" s="25" t="str">
        <f>IFERROR(Draw!K209,"")</f>
        <v/>
      </c>
      <c r="C209" s="25" t="str">
        <f>IFERROR(Draw!L209,"")</f>
        <v/>
      </c>
      <c r="D209" s="81"/>
      <c r="E209" s="26">
        <v>2.08E-6</v>
      </c>
      <c r="F209" s="133" t="str">
        <f t="shared" si="20"/>
        <v/>
      </c>
    </row>
    <row r="210" spans="1:6">
      <c r="A210" s="24" t="str">
        <f>IF(B210="","",Draw!J210)</f>
        <v/>
      </c>
      <c r="B210" s="25" t="str">
        <f>IFERROR(Draw!K210,"")</f>
        <v/>
      </c>
      <c r="C210" s="25" t="str">
        <f>IFERROR(Draw!L210,"")</f>
        <v/>
      </c>
      <c r="D210" s="82"/>
      <c r="E210" s="26">
        <v>2.0899999999999999E-6</v>
      </c>
      <c r="F210" s="133" t="str">
        <f t="shared" si="20"/>
        <v/>
      </c>
    </row>
    <row r="211" spans="1:6">
      <c r="A211" s="36"/>
      <c r="B211" s="37"/>
      <c r="C211" s="37"/>
      <c r="D211" s="89"/>
      <c r="E211" s="26">
        <v>2.0999999999999998E-6</v>
      </c>
      <c r="F211" s="133" t="str">
        <f t="shared" si="20"/>
        <v/>
      </c>
    </row>
    <row r="212" spans="1:6">
      <c r="A212" s="24" t="str">
        <f>IF(B212="","",Draw!J212)</f>
        <v/>
      </c>
      <c r="B212" s="25" t="str">
        <f>IFERROR(Draw!K212,"")</f>
        <v/>
      </c>
      <c r="C212" s="25" t="str">
        <f>IFERROR(Draw!L212,"")</f>
        <v/>
      </c>
      <c r="D212" s="78"/>
      <c r="E212" s="26">
        <v>2.1100000000000001E-6</v>
      </c>
      <c r="F212" s="133" t="str">
        <f t="shared" si="20"/>
        <v/>
      </c>
    </row>
    <row r="213" spans="1:6">
      <c r="A213" s="24" t="str">
        <f>IF(B213="","",Draw!J213)</f>
        <v/>
      </c>
      <c r="B213" s="25" t="str">
        <f>IFERROR(Draw!K213,"")</f>
        <v/>
      </c>
      <c r="C213" s="25" t="str">
        <f>IFERROR(Draw!L213,"")</f>
        <v/>
      </c>
      <c r="D213" s="79"/>
      <c r="E213" s="26">
        <v>2.12E-6</v>
      </c>
      <c r="F213" s="133" t="str">
        <f t="shared" si="20"/>
        <v/>
      </c>
    </row>
    <row r="214" spans="1:6">
      <c r="A214" s="24" t="str">
        <f>IF(B214="","",Draw!J214)</f>
        <v/>
      </c>
      <c r="B214" s="25" t="str">
        <f>IFERROR(Draw!K214,"")</f>
        <v/>
      </c>
      <c r="C214" s="25" t="str">
        <f>IFERROR(Draw!L214,"")</f>
        <v/>
      </c>
      <c r="D214" s="80"/>
      <c r="E214" s="26">
        <v>2.1299999999999999E-6</v>
      </c>
      <c r="F214" s="133" t="str">
        <f t="shared" si="20"/>
        <v/>
      </c>
    </row>
    <row r="215" spans="1:6">
      <c r="A215" s="24" t="str">
        <f>IF(B215="","",Draw!J215)</f>
        <v/>
      </c>
      <c r="B215" s="25" t="str">
        <f>IFERROR(Draw!K215,"")</f>
        <v/>
      </c>
      <c r="C215" s="25" t="str">
        <f>IFERROR(Draw!L215,"")</f>
        <v/>
      </c>
      <c r="D215" s="81"/>
      <c r="E215" s="26">
        <v>2.1399999999999998E-6</v>
      </c>
      <c r="F215" s="133" t="str">
        <f t="shared" si="20"/>
        <v/>
      </c>
    </row>
    <row r="216" spans="1:6">
      <c r="A216" s="24" t="str">
        <f>IF(B216="","",Draw!J216)</f>
        <v/>
      </c>
      <c r="B216" s="25" t="str">
        <f>IFERROR(Draw!K216,"")</f>
        <v/>
      </c>
      <c r="C216" s="25" t="str">
        <f>IFERROR(Draw!L216,"")</f>
        <v/>
      </c>
      <c r="D216" s="82"/>
      <c r="E216" s="26">
        <v>2.1500000000000002E-6</v>
      </c>
      <c r="F216" s="133" t="str">
        <f t="shared" si="20"/>
        <v/>
      </c>
    </row>
    <row r="217" spans="1:6">
      <c r="A217" s="36"/>
      <c r="B217" s="37"/>
      <c r="C217" s="37"/>
      <c r="D217" s="89"/>
      <c r="E217" s="26">
        <v>2.1600000000000001E-6</v>
      </c>
      <c r="F217" s="133" t="str">
        <f t="shared" si="20"/>
        <v/>
      </c>
    </row>
    <row r="218" spans="1:6">
      <c r="A218" s="24" t="str">
        <f>IF(B218="","",Draw!J218)</f>
        <v/>
      </c>
      <c r="B218" s="25" t="str">
        <f>IFERROR(Draw!K218,"")</f>
        <v/>
      </c>
      <c r="C218" s="25" t="str">
        <f>IFERROR(Draw!L218,"")</f>
        <v/>
      </c>
      <c r="D218" s="78"/>
      <c r="E218" s="26">
        <v>2.17E-6</v>
      </c>
      <c r="F218" s="133" t="str">
        <f t="shared" si="20"/>
        <v/>
      </c>
    </row>
    <row r="219" spans="1:6">
      <c r="A219" s="24" t="str">
        <f>IF(B219="","",Draw!J219)</f>
        <v/>
      </c>
      <c r="B219" s="25" t="str">
        <f>IFERROR(Draw!K219,"")</f>
        <v/>
      </c>
      <c r="C219" s="25" t="str">
        <f>IFERROR(Draw!L219,"")</f>
        <v/>
      </c>
      <c r="D219" s="79"/>
      <c r="E219" s="26">
        <v>2.1799999999999999E-6</v>
      </c>
      <c r="F219" s="133" t="str">
        <f t="shared" si="20"/>
        <v/>
      </c>
    </row>
    <row r="220" spans="1:6">
      <c r="A220" s="24" t="str">
        <f>IF(B220="","",Draw!J220)</f>
        <v/>
      </c>
      <c r="B220" s="25" t="str">
        <f>IFERROR(Draw!K220,"")</f>
        <v/>
      </c>
      <c r="C220" s="25" t="str">
        <f>IFERROR(Draw!L220,"")</f>
        <v/>
      </c>
      <c r="D220" s="80"/>
      <c r="E220" s="26">
        <v>2.1900000000000002E-6</v>
      </c>
      <c r="F220" s="133" t="str">
        <f t="shared" si="20"/>
        <v/>
      </c>
    </row>
    <row r="221" spans="1:6">
      <c r="A221" s="24" t="str">
        <f>IF(B221="","",Draw!J221)</f>
        <v/>
      </c>
      <c r="B221" s="25" t="str">
        <f>IFERROR(Draw!K221,"")</f>
        <v/>
      </c>
      <c r="C221" s="25" t="str">
        <f>IFERROR(Draw!L221,"")</f>
        <v/>
      </c>
      <c r="D221" s="81"/>
      <c r="E221" s="26">
        <v>2.2000000000000001E-6</v>
      </c>
      <c r="F221" s="133" t="str">
        <f t="shared" si="20"/>
        <v/>
      </c>
    </row>
    <row r="222" spans="1:6">
      <c r="A222" s="24" t="str">
        <f>IF(B222="","",Draw!J222)</f>
        <v/>
      </c>
      <c r="B222" s="25" t="str">
        <f>IFERROR(Draw!K222,"")</f>
        <v/>
      </c>
      <c r="C222" s="25" t="str">
        <f>IFERROR(Draw!L222,"")</f>
        <v/>
      </c>
      <c r="D222" s="82"/>
      <c r="E222" s="26">
        <v>2.21E-6</v>
      </c>
      <c r="F222" s="133" t="str">
        <f t="shared" si="20"/>
        <v/>
      </c>
    </row>
    <row r="223" spans="1:6">
      <c r="A223" s="36"/>
      <c r="B223" s="37"/>
      <c r="C223" s="37"/>
      <c r="D223" s="89"/>
      <c r="E223" s="26">
        <v>2.2199999999999999E-6</v>
      </c>
      <c r="F223" s="133" t="str">
        <f t="shared" si="20"/>
        <v/>
      </c>
    </row>
    <row r="224" spans="1:6">
      <c r="A224" s="24" t="str">
        <f>IF(B224="","",Draw!J224)</f>
        <v/>
      </c>
      <c r="B224" s="25" t="str">
        <f>IFERROR(Draw!K224,"")</f>
        <v/>
      </c>
      <c r="C224" s="25" t="str">
        <f>IFERROR(Draw!L224,"")</f>
        <v/>
      </c>
      <c r="D224" s="78"/>
      <c r="E224" s="26">
        <v>2.2299999999999998E-6</v>
      </c>
      <c r="F224" s="133" t="str">
        <f t="shared" si="20"/>
        <v/>
      </c>
    </row>
    <row r="225" spans="1:6">
      <c r="A225" s="24" t="str">
        <f>IF(B225="","",Draw!J225)</f>
        <v/>
      </c>
      <c r="B225" s="25" t="str">
        <f>IFERROR(Draw!K225,"")</f>
        <v/>
      </c>
      <c r="C225" s="25" t="str">
        <f>IFERROR(Draw!L225,"")</f>
        <v/>
      </c>
      <c r="D225" s="79"/>
      <c r="E225" s="26">
        <v>2.2400000000000002E-6</v>
      </c>
      <c r="F225" s="133" t="str">
        <f t="shared" ref="F225:F288" si="21">IF(D225="nt",1000+E225,IF((D225+E225)&gt;5,D225+E225,""))</f>
        <v/>
      </c>
    </row>
    <row r="226" spans="1:6">
      <c r="A226" s="24" t="str">
        <f>IF(B226="","",Draw!J226)</f>
        <v/>
      </c>
      <c r="B226" s="25" t="str">
        <f>IFERROR(Draw!K226,"")</f>
        <v/>
      </c>
      <c r="C226" s="25" t="str">
        <f>IFERROR(Draw!L226,"")</f>
        <v/>
      </c>
      <c r="D226" s="80"/>
      <c r="E226" s="26">
        <v>2.2500000000000001E-6</v>
      </c>
      <c r="F226" s="133" t="str">
        <f t="shared" si="21"/>
        <v/>
      </c>
    </row>
    <row r="227" spans="1:6">
      <c r="A227" s="24" t="str">
        <f>IF(B227="","",Draw!J227)</f>
        <v/>
      </c>
      <c r="B227" s="25" t="str">
        <f>IFERROR(Draw!K227,"")</f>
        <v/>
      </c>
      <c r="C227" s="25" t="str">
        <f>IFERROR(Draw!L227,"")</f>
        <v/>
      </c>
      <c r="D227" s="81"/>
      <c r="E227" s="26">
        <v>2.26E-6</v>
      </c>
      <c r="F227" s="133" t="str">
        <f t="shared" si="21"/>
        <v/>
      </c>
    </row>
    <row r="228" spans="1:6">
      <c r="A228" s="24" t="str">
        <f>IF(B228="","",Draw!J228)</f>
        <v/>
      </c>
      <c r="B228" s="25" t="str">
        <f>IFERROR(Draw!K228,"")</f>
        <v/>
      </c>
      <c r="C228" s="25" t="str">
        <f>IFERROR(Draw!L228,"")</f>
        <v/>
      </c>
      <c r="D228" s="82"/>
      <c r="E228" s="26">
        <v>2.2699999999999999E-6</v>
      </c>
      <c r="F228" s="133" t="str">
        <f t="shared" si="21"/>
        <v/>
      </c>
    </row>
    <row r="229" spans="1:6">
      <c r="A229" s="36"/>
      <c r="B229" s="37"/>
      <c r="C229" s="37"/>
      <c r="D229" s="89"/>
      <c r="E229" s="26">
        <v>2.2800000000000002E-6</v>
      </c>
      <c r="F229" s="133" t="str">
        <f t="shared" si="21"/>
        <v/>
      </c>
    </row>
    <row r="230" spans="1:6">
      <c r="A230" s="24" t="str">
        <f>IF(B230="","",Draw!J230)</f>
        <v/>
      </c>
      <c r="B230" s="25" t="str">
        <f>IFERROR(Draw!K230,"")</f>
        <v/>
      </c>
      <c r="C230" s="25" t="str">
        <f>IFERROR(Draw!L230,"")</f>
        <v/>
      </c>
      <c r="D230" s="78"/>
      <c r="E230" s="26">
        <v>2.2900000000000001E-6</v>
      </c>
      <c r="F230" s="133" t="str">
        <f t="shared" si="21"/>
        <v/>
      </c>
    </row>
    <row r="231" spans="1:6">
      <c r="A231" s="24" t="str">
        <f>IF(B231="","",Draw!J231)</f>
        <v/>
      </c>
      <c r="B231" s="25" t="str">
        <f>IFERROR(Draw!K231,"")</f>
        <v/>
      </c>
      <c r="C231" s="25" t="str">
        <f>IFERROR(Draw!L231,"")</f>
        <v/>
      </c>
      <c r="D231" s="79"/>
      <c r="E231" s="26">
        <v>2.3E-6</v>
      </c>
      <c r="F231" s="133" t="str">
        <f t="shared" si="21"/>
        <v/>
      </c>
    </row>
    <row r="232" spans="1:6">
      <c r="A232" s="24" t="str">
        <f>IF(B232="","",Draw!J232)</f>
        <v/>
      </c>
      <c r="B232" s="25" t="str">
        <f>IFERROR(Draw!K232,"")</f>
        <v/>
      </c>
      <c r="C232" s="25" t="str">
        <f>IFERROR(Draw!L232,"")</f>
        <v/>
      </c>
      <c r="D232" s="80"/>
      <c r="E232" s="26">
        <v>2.3099999999999999E-6</v>
      </c>
      <c r="F232" s="133" t="str">
        <f t="shared" si="21"/>
        <v/>
      </c>
    </row>
    <row r="233" spans="1:6">
      <c r="A233" s="24" t="str">
        <f>IF(B233="","",Draw!J233)</f>
        <v/>
      </c>
      <c r="B233" s="25" t="str">
        <f>IFERROR(Draw!K233,"")</f>
        <v/>
      </c>
      <c r="C233" s="25" t="str">
        <f>IFERROR(Draw!L233,"")</f>
        <v/>
      </c>
      <c r="D233" s="81"/>
      <c r="E233" s="26">
        <v>2.3199999999999998E-6</v>
      </c>
      <c r="F233" s="133" t="str">
        <f t="shared" si="21"/>
        <v/>
      </c>
    </row>
    <row r="234" spans="1:6">
      <c r="A234" s="24" t="str">
        <f>IF(B234="","",Draw!J234)</f>
        <v/>
      </c>
      <c r="B234" s="25" t="str">
        <f>IFERROR(Draw!K234,"")</f>
        <v/>
      </c>
      <c r="C234" s="25" t="str">
        <f>IFERROR(Draw!L234,"")</f>
        <v/>
      </c>
      <c r="D234" s="82"/>
      <c r="E234" s="26">
        <v>2.3300000000000001E-6</v>
      </c>
      <c r="F234" s="133" t="str">
        <f t="shared" si="21"/>
        <v/>
      </c>
    </row>
    <row r="235" spans="1:6">
      <c r="A235" s="36"/>
      <c r="B235" s="37"/>
      <c r="C235" s="37"/>
      <c r="D235" s="89"/>
      <c r="E235" s="26">
        <v>2.34E-6</v>
      </c>
      <c r="F235" s="133" t="str">
        <f t="shared" si="21"/>
        <v/>
      </c>
    </row>
    <row r="236" spans="1:6">
      <c r="A236" s="24" t="str">
        <f>IF(B236="","",Draw!J236)</f>
        <v/>
      </c>
      <c r="B236" s="25" t="str">
        <f>IFERROR(Draw!K236,"")</f>
        <v/>
      </c>
      <c r="C236" s="25" t="str">
        <f>IFERROR(Draw!L236,"")</f>
        <v/>
      </c>
      <c r="D236" s="78"/>
      <c r="E236" s="26">
        <v>2.3499999999999999E-6</v>
      </c>
      <c r="F236" s="133" t="str">
        <f t="shared" si="21"/>
        <v/>
      </c>
    </row>
    <row r="237" spans="1:6">
      <c r="A237" s="24" t="str">
        <f>IF(B237="","",Draw!J237)</f>
        <v/>
      </c>
      <c r="B237" s="25" t="str">
        <f>IFERROR(Draw!K237,"")</f>
        <v/>
      </c>
      <c r="C237" s="25" t="str">
        <f>IFERROR(Draw!L237,"")</f>
        <v/>
      </c>
      <c r="D237" s="79"/>
      <c r="E237" s="26">
        <v>2.3599999999999999E-6</v>
      </c>
      <c r="F237" s="133" t="str">
        <f t="shared" si="21"/>
        <v/>
      </c>
    </row>
    <row r="238" spans="1:6">
      <c r="A238" s="24" t="str">
        <f>IF(B238="","",Draw!J238)</f>
        <v/>
      </c>
      <c r="B238" s="25" t="str">
        <f>IFERROR(Draw!K238,"")</f>
        <v/>
      </c>
      <c r="C238" s="25" t="str">
        <f>IFERROR(Draw!L238,"")</f>
        <v/>
      </c>
      <c r="D238" s="80"/>
      <c r="E238" s="26">
        <v>2.3700000000000002E-6</v>
      </c>
      <c r="F238" s="133" t="str">
        <f t="shared" si="21"/>
        <v/>
      </c>
    </row>
    <row r="239" spans="1:6">
      <c r="A239" s="24" t="str">
        <f>IF(B239="","",Draw!J239)</f>
        <v/>
      </c>
      <c r="B239" s="25" t="str">
        <f>IFERROR(Draw!K239,"")</f>
        <v/>
      </c>
      <c r="C239" s="25" t="str">
        <f>IFERROR(Draw!L239,"")</f>
        <v/>
      </c>
      <c r="D239" s="81"/>
      <c r="E239" s="26">
        <v>2.3800000000000001E-6</v>
      </c>
      <c r="F239" s="133" t="str">
        <f t="shared" si="21"/>
        <v/>
      </c>
    </row>
    <row r="240" spans="1:6">
      <c r="A240" s="24" t="str">
        <f>IF(B240="","",Draw!J240)</f>
        <v/>
      </c>
      <c r="B240" s="25" t="str">
        <f>IFERROR(Draw!K240,"")</f>
        <v/>
      </c>
      <c r="C240" s="25" t="str">
        <f>IFERROR(Draw!L240,"")</f>
        <v/>
      </c>
      <c r="D240" s="82"/>
      <c r="E240" s="26">
        <v>2.39E-6</v>
      </c>
      <c r="F240" s="133" t="str">
        <f t="shared" si="21"/>
        <v/>
      </c>
    </row>
    <row r="241" spans="1:6">
      <c r="A241" s="36"/>
      <c r="B241" s="37"/>
      <c r="C241" s="37"/>
      <c r="D241" s="89"/>
      <c r="E241" s="26">
        <v>2.3999999999999999E-6</v>
      </c>
      <c r="F241" s="133" t="str">
        <f t="shared" si="21"/>
        <v/>
      </c>
    </row>
    <row r="242" spans="1:6">
      <c r="A242" s="24" t="str">
        <f>IF(B242="","",Draw!J242)</f>
        <v/>
      </c>
      <c r="B242" s="25" t="str">
        <f>IFERROR(Draw!K242,"")</f>
        <v/>
      </c>
      <c r="C242" s="25" t="str">
        <f>IFERROR(Draw!L242,"")</f>
        <v/>
      </c>
      <c r="D242" s="78"/>
      <c r="E242" s="26">
        <v>2.4099999999999998E-6</v>
      </c>
      <c r="F242" s="133" t="str">
        <f t="shared" si="21"/>
        <v/>
      </c>
    </row>
    <row r="243" spans="1:6">
      <c r="A243" s="24" t="str">
        <f>IF(B243="","",Draw!J243)</f>
        <v/>
      </c>
      <c r="B243" s="25" t="str">
        <f>IFERROR(Draw!K243,"")</f>
        <v/>
      </c>
      <c r="C243" s="25" t="str">
        <f>IFERROR(Draw!L243,"")</f>
        <v/>
      </c>
      <c r="D243" s="79"/>
      <c r="E243" s="26">
        <v>2.4200000000000001E-6</v>
      </c>
      <c r="F243" s="133" t="str">
        <f t="shared" si="21"/>
        <v/>
      </c>
    </row>
    <row r="244" spans="1:6">
      <c r="A244" s="24" t="str">
        <f>IF(B244="","",Draw!J244)</f>
        <v/>
      </c>
      <c r="B244" s="25" t="str">
        <f>IFERROR(Draw!K244,"")</f>
        <v/>
      </c>
      <c r="C244" s="25" t="str">
        <f>IFERROR(Draw!L244,"")</f>
        <v/>
      </c>
      <c r="D244" s="80"/>
      <c r="E244" s="26">
        <v>2.43E-6</v>
      </c>
      <c r="F244" s="133" t="str">
        <f t="shared" si="21"/>
        <v/>
      </c>
    </row>
    <row r="245" spans="1:6">
      <c r="A245" s="24" t="str">
        <f>IF(B245="","",Draw!J245)</f>
        <v/>
      </c>
      <c r="B245" s="25" t="str">
        <f>IFERROR(Draw!K245,"")</f>
        <v/>
      </c>
      <c r="C245" s="25" t="str">
        <f>IFERROR(Draw!L245,"")</f>
        <v/>
      </c>
      <c r="D245" s="81"/>
      <c r="E245" s="26">
        <v>2.4399999999999999E-6</v>
      </c>
      <c r="F245" s="133" t="str">
        <f t="shared" si="21"/>
        <v/>
      </c>
    </row>
    <row r="246" spans="1:6">
      <c r="A246" s="24" t="str">
        <f>IF(B246="","",Draw!J246)</f>
        <v/>
      </c>
      <c r="B246" s="25" t="str">
        <f>IFERROR(Draw!K246,"")</f>
        <v/>
      </c>
      <c r="C246" s="25" t="str">
        <f>IFERROR(Draw!L246,"")</f>
        <v/>
      </c>
      <c r="D246" s="82"/>
      <c r="E246" s="26">
        <v>2.4499999999999998E-6</v>
      </c>
      <c r="F246" s="133" t="str">
        <f t="shared" si="21"/>
        <v/>
      </c>
    </row>
    <row r="247" spans="1:6">
      <c r="A247" s="36"/>
      <c r="B247" s="37"/>
      <c r="C247" s="37"/>
      <c r="D247" s="89"/>
      <c r="E247" s="26">
        <v>2.4600000000000002E-6</v>
      </c>
      <c r="F247" s="133" t="str">
        <f t="shared" si="21"/>
        <v/>
      </c>
    </row>
    <row r="248" spans="1:6">
      <c r="A248" s="24" t="str">
        <f>IF(B248="","",Draw!J248)</f>
        <v/>
      </c>
      <c r="B248" s="25" t="str">
        <f>IFERROR(Draw!K248,"")</f>
        <v/>
      </c>
      <c r="C248" s="25" t="str">
        <f>IFERROR(Draw!L248,"")</f>
        <v/>
      </c>
      <c r="D248" s="78"/>
      <c r="E248" s="26">
        <v>2.4700000000000001E-6</v>
      </c>
      <c r="F248" s="133" t="str">
        <f t="shared" si="21"/>
        <v/>
      </c>
    </row>
    <row r="249" spans="1:6">
      <c r="A249" s="24" t="str">
        <f>IF(B249="","",Draw!J249)</f>
        <v/>
      </c>
      <c r="B249" s="25" t="str">
        <f>IFERROR(Draw!K249,"")</f>
        <v/>
      </c>
      <c r="C249" s="25" t="str">
        <f>IFERROR(Draw!L249,"")</f>
        <v/>
      </c>
      <c r="D249" s="79"/>
      <c r="E249" s="26">
        <v>2.48E-6</v>
      </c>
      <c r="F249" s="133" t="str">
        <f t="shared" si="21"/>
        <v/>
      </c>
    </row>
    <row r="250" spans="1:6">
      <c r="A250" s="24" t="str">
        <f>IF(B250="","",Draw!J250)</f>
        <v/>
      </c>
      <c r="B250" s="25" t="str">
        <f>IFERROR(Draw!K250,"")</f>
        <v/>
      </c>
      <c r="C250" s="25" t="str">
        <f>IFERROR(Draw!L250,"")</f>
        <v/>
      </c>
      <c r="D250" s="80"/>
      <c r="E250" s="26">
        <v>2.4899999999999999E-6</v>
      </c>
      <c r="F250" s="133" t="str">
        <f t="shared" si="21"/>
        <v/>
      </c>
    </row>
    <row r="251" spans="1:6">
      <c r="A251" s="24" t="str">
        <f>IF(B251="","",Draw!J251)</f>
        <v/>
      </c>
      <c r="B251" s="25" t="str">
        <f>IFERROR(Draw!K251,"")</f>
        <v/>
      </c>
      <c r="C251" s="25" t="str">
        <f>IFERROR(Draw!L251,"")</f>
        <v/>
      </c>
      <c r="D251" s="81"/>
      <c r="E251" s="26">
        <v>2.5000000000000002E-6</v>
      </c>
      <c r="F251" s="133" t="str">
        <f t="shared" si="21"/>
        <v/>
      </c>
    </row>
    <row r="252" spans="1:6">
      <c r="A252" s="24" t="str">
        <f>IF(B252="","",Draw!J252)</f>
        <v/>
      </c>
      <c r="B252" s="25" t="str">
        <f>IFERROR(Draw!K252,"")</f>
        <v/>
      </c>
      <c r="C252" s="25" t="str">
        <f>IFERROR(Draw!L252,"")</f>
        <v/>
      </c>
      <c r="D252" s="82"/>
      <c r="E252" s="26">
        <v>2.5100000000000001E-6</v>
      </c>
      <c r="F252" s="133" t="str">
        <f t="shared" si="21"/>
        <v/>
      </c>
    </row>
    <row r="253" spans="1:6">
      <c r="A253" s="36"/>
      <c r="B253" s="37"/>
      <c r="C253" s="37"/>
      <c r="D253" s="89"/>
      <c r="E253" s="26">
        <v>2.52E-6</v>
      </c>
      <c r="F253" s="133" t="str">
        <f t="shared" si="21"/>
        <v/>
      </c>
    </row>
    <row r="254" spans="1:6">
      <c r="A254" s="24" t="str">
        <f>IF(B254="","",Draw!J254)</f>
        <v/>
      </c>
      <c r="B254" s="25" t="str">
        <f>IFERROR(Draw!K254,"")</f>
        <v/>
      </c>
      <c r="C254" s="25" t="str">
        <f>IFERROR(Draw!L254,"")</f>
        <v/>
      </c>
      <c r="D254" s="78"/>
      <c r="E254" s="26">
        <v>2.5299999999999999E-6</v>
      </c>
      <c r="F254" s="133" t="str">
        <f t="shared" si="21"/>
        <v/>
      </c>
    </row>
    <row r="255" spans="1:6">
      <c r="A255" s="24" t="str">
        <f>IF(B255="","",Draw!J255)</f>
        <v/>
      </c>
      <c r="B255" s="25" t="str">
        <f>IFERROR(Draw!K255,"")</f>
        <v/>
      </c>
      <c r="C255" s="25" t="str">
        <f>IFERROR(Draw!L255,"")</f>
        <v/>
      </c>
      <c r="D255" s="79"/>
      <c r="E255" s="26">
        <v>2.5399999999999998E-6</v>
      </c>
      <c r="F255" s="133" t="str">
        <f t="shared" si="21"/>
        <v/>
      </c>
    </row>
    <row r="256" spans="1:6">
      <c r="A256" s="24" t="str">
        <f>IF(B256="","",Draw!J256)</f>
        <v/>
      </c>
      <c r="B256" s="25" t="str">
        <f>IFERROR(Draw!K256,"")</f>
        <v/>
      </c>
      <c r="C256" s="25" t="str">
        <f>IFERROR(Draw!L256,"")</f>
        <v/>
      </c>
      <c r="D256" s="80"/>
      <c r="E256" s="26">
        <v>2.5500000000000001E-6</v>
      </c>
      <c r="F256" s="133" t="str">
        <f t="shared" si="21"/>
        <v/>
      </c>
    </row>
    <row r="257" spans="1:6">
      <c r="A257" s="24" t="str">
        <f>IF(B257="","",Draw!J257)</f>
        <v/>
      </c>
      <c r="B257" s="25" t="str">
        <f>IFERROR(Draw!K257,"")</f>
        <v/>
      </c>
      <c r="C257" s="25" t="str">
        <f>IFERROR(Draw!L257,"")</f>
        <v/>
      </c>
      <c r="D257" s="81"/>
      <c r="E257" s="26">
        <v>2.5600000000000001E-6</v>
      </c>
      <c r="F257" s="133" t="str">
        <f t="shared" si="21"/>
        <v/>
      </c>
    </row>
    <row r="258" spans="1:6">
      <c r="A258" s="24" t="str">
        <f>IF(B258="","",Draw!J258)</f>
        <v/>
      </c>
      <c r="B258" s="25" t="str">
        <f>IFERROR(Draw!K258,"")</f>
        <v/>
      </c>
      <c r="C258" s="25" t="str">
        <f>IFERROR(Draw!L258,"")</f>
        <v/>
      </c>
      <c r="D258" s="82"/>
      <c r="E258" s="26">
        <v>2.57E-6</v>
      </c>
      <c r="F258" s="133" t="str">
        <f t="shared" si="21"/>
        <v/>
      </c>
    </row>
    <row r="259" spans="1:6">
      <c r="A259" s="36"/>
      <c r="B259" s="37"/>
      <c r="C259" s="37"/>
      <c r="D259" s="89"/>
      <c r="E259" s="26">
        <v>2.5799999999999999E-6</v>
      </c>
      <c r="F259" s="133" t="str">
        <f t="shared" si="21"/>
        <v/>
      </c>
    </row>
    <row r="260" spans="1:6">
      <c r="A260" s="24" t="str">
        <f>IF(B260="","",Draw!J260)</f>
        <v/>
      </c>
      <c r="B260" s="25" t="str">
        <f>IFERROR(Draw!K260,"")</f>
        <v/>
      </c>
      <c r="C260" s="25" t="str">
        <f>IFERROR(Draw!L260,"")</f>
        <v/>
      </c>
      <c r="D260" s="78"/>
      <c r="E260" s="26">
        <v>2.5900000000000002E-6</v>
      </c>
      <c r="F260" s="133" t="str">
        <f t="shared" si="21"/>
        <v/>
      </c>
    </row>
    <row r="261" spans="1:6">
      <c r="A261" s="24" t="str">
        <f>IF(B261="","",Draw!J261)</f>
        <v/>
      </c>
      <c r="B261" s="25" t="str">
        <f>IFERROR(Draw!K261,"")</f>
        <v/>
      </c>
      <c r="C261" s="25" t="str">
        <f>IFERROR(Draw!L261,"")</f>
        <v/>
      </c>
      <c r="D261" s="79"/>
      <c r="E261" s="26">
        <v>2.6000000000000001E-6</v>
      </c>
      <c r="F261" s="133" t="str">
        <f t="shared" si="21"/>
        <v/>
      </c>
    </row>
    <row r="262" spans="1:6">
      <c r="A262" s="24" t="str">
        <f>IF(B262="","",Draw!J262)</f>
        <v/>
      </c>
      <c r="B262" s="25" t="str">
        <f>IFERROR(Draw!K262,"")</f>
        <v/>
      </c>
      <c r="C262" s="25" t="str">
        <f>IFERROR(Draw!L262,"")</f>
        <v/>
      </c>
      <c r="D262" s="80"/>
      <c r="E262" s="26">
        <v>2.61E-6</v>
      </c>
      <c r="F262" s="133" t="str">
        <f t="shared" si="21"/>
        <v/>
      </c>
    </row>
    <row r="263" spans="1:6">
      <c r="A263" s="24" t="str">
        <f>IF(B263="","",Draw!J263)</f>
        <v/>
      </c>
      <c r="B263" s="25" t="str">
        <f>IFERROR(Draw!K263,"")</f>
        <v/>
      </c>
      <c r="C263" s="25" t="str">
        <f>IFERROR(Draw!L263,"")</f>
        <v/>
      </c>
      <c r="D263" s="81"/>
      <c r="E263" s="26">
        <v>2.6199999999999999E-6</v>
      </c>
      <c r="F263" s="133" t="str">
        <f t="shared" si="21"/>
        <v/>
      </c>
    </row>
    <row r="264" spans="1:6">
      <c r="A264" s="24" t="str">
        <f>IF(B264="","",Draw!J264)</f>
        <v/>
      </c>
      <c r="B264" s="25" t="str">
        <f>IFERROR(Draw!K264,"")</f>
        <v/>
      </c>
      <c r="C264" s="25" t="str">
        <f>IFERROR(Draw!L264,"")</f>
        <v/>
      </c>
      <c r="D264" s="82"/>
      <c r="E264" s="26">
        <v>2.6299999999999998E-6</v>
      </c>
      <c r="F264" s="133" t="str">
        <f t="shared" si="21"/>
        <v/>
      </c>
    </row>
    <row r="265" spans="1:6">
      <c r="A265" s="36"/>
      <c r="B265" s="37"/>
      <c r="C265" s="37"/>
      <c r="D265" s="89"/>
      <c r="E265" s="26">
        <v>2.6400000000000001E-6</v>
      </c>
      <c r="F265" s="133" t="str">
        <f t="shared" si="21"/>
        <v/>
      </c>
    </row>
    <row r="266" spans="1:6">
      <c r="A266" s="24" t="str">
        <f>IF(B266="","",Draw!J266)</f>
        <v/>
      </c>
      <c r="B266" s="25" t="str">
        <f>IFERROR(Draw!K266,"")</f>
        <v/>
      </c>
      <c r="C266" s="25" t="str">
        <f>IFERROR(Draw!L266,"")</f>
        <v/>
      </c>
      <c r="D266" s="78"/>
      <c r="E266" s="26">
        <v>2.65E-6</v>
      </c>
      <c r="F266" s="133" t="str">
        <f t="shared" si="21"/>
        <v/>
      </c>
    </row>
    <row r="267" spans="1:6">
      <c r="A267" s="24" t="str">
        <f>IF(B267="","",Draw!J267)</f>
        <v/>
      </c>
      <c r="B267" s="25" t="str">
        <f>IFERROR(Draw!K267,"")</f>
        <v/>
      </c>
      <c r="C267" s="25" t="str">
        <f>IFERROR(Draw!L267,"")</f>
        <v/>
      </c>
      <c r="D267" s="79"/>
      <c r="E267" s="26">
        <v>2.6599999999999999E-6</v>
      </c>
      <c r="F267" s="133" t="str">
        <f t="shared" si="21"/>
        <v/>
      </c>
    </row>
    <row r="268" spans="1:6">
      <c r="A268" s="24" t="str">
        <f>IF(B268="","",Draw!J268)</f>
        <v/>
      </c>
      <c r="B268" s="25" t="str">
        <f>IFERROR(Draw!K268,"")</f>
        <v/>
      </c>
      <c r="C268" s="25" t="str">
        <f>IFERROR(Draw!L268,"")</f>
        <v/>
      </c>
      <c r="D268" s="80"/>
      <c r="E268" s="26">
        <v>2.6699999999999998E-6</v>
      </c>
      <c r="F268" s="133" t="str">
        <f t="shared" si="21"/>
        <v/>
      </c>
    </row>
    <row r="269" spans="1:6">
      <c r="A269" s="24" t="str">
        <f>IF(B269="","",Draw!J269)</f>
        <v/>
      </c>
      <c r="B269" s="25" t="str">
        <f>IFERROR(Draw!K269,"")</f>
        <v/>
      </c>
      <c r="C269" s="25" t="str">
        <f>IFERROR(Draw!L269,"")</f>
        <v/>
      </c>
      <c r="D269" s="81"/>
      <c r="E269" s="26">
        <v>2.6800000000000002E-6</v>
      </c>
      <c r="F269" s="133" t="str">
        <f t="shared" si="21"/>
        <v/>
      </c>
    </row>
    <row r="270" spans="1:6">
      <c r="A270" s="24" t="str">
        <f>IF(B270="","",Draw!J270)</f>
        <v/>
      </c>
      <c r="B270" s="25" t="str">
        <f>IFERROR(Draw!K270,"")</f>
        <v/>
      </c>
      <c r="C270" s="25" t="str">
        <f>IFERROR(Draw!L270,"")</f>
        <v/>
      </c>
      <c r="D270" s="82"/>
      <c r="E270" s="26">
        <v>2.6900000000000001E-6</v>
      </c>
      <c r="F270" s="133" t="str">
        <f t="shared" si="21"/>
        <v/>
      </c>
    </row>
    <row r="271" spans="1:6">
      <c r="A271" s="36"/>
      <c r="B271" s="37"/>
      <c r="C271" s="37"/>
      <c r="D271" s="89"/>
      <c r="E271" s="26">
        <v>2.7E-6</v>
      </c>
      <c r="F271" s="133" t="str">
        <f t="shared" si="21"/>
        <v/>
      </c>
    </row>
    <row r="272" spans="1:6">
      <c r="A272" s="24" t="str">
        <f>IF(B272="","",Draw!J272)</f>
        <v/>
      </c>
      <c r="B272" s="25" t="str">
        <f>IFERROR(Draw!K272,"")</f>
        <v/>
      </c>
      <c r="C272" s="25" t="str">
        <f>IFERROR(Draw!L272,"")</f>
        <v/>
      </c>
      <c r="D272" s="78"/>
      <c r="E272" s="26">
        <v>2.7099999999999999E-6</v>
      </c>
      <c r="F272" s="133" t="str">
        <f t="shared" si="21"/>
        <v/>
      </c>
    </row>
    <row r="273" spans="1:6">
      <c r="A273" s="24" t="str">
        <f>IF(B273="","",Draw!J273)</f>
        <v/>
      </c>
      <c r="B273" s="25" t="str">
        <f>IFERROR(Draw!K273,"")</f>
        <v/>
      </c>
      <c r="C273" s="25" t="str">
        <f>IFERROR(Draw!L273,"")</f>
        <v/>
      </c>
      <c r="D273" s="79"/>
      <c r="E273" s="26">
        <v>2.7199999999999998E-6</v>
      </c>
      <c r="F273" s="133" t="str">
        <f t="shared" si="21"/>
        <v/>
      </c>
    </row>
    <row r="274" spans="1:6">
      <c r="A274" s="24" t="str">
        <f>IF(B274="","",Draw!J274)</f>
        <v/>
      </c>
      <c r="B274" s="25" t="str">
        <f>IFERROR(Draw!K274,"")</f>
        <v/>
      </c>
      <c r="C274" s="25" t="str">
        <f>IFERROR(Draw!L274,"")</f>
        <v/>
      </c>
      <c r="D274" s="80"/>
      <c r="E274" s="26">
        <v>2.7300000000000001E-6</v>
      </c>
      <c r="F274" s="133" t="str">
        <f t="shared" si="21"/>
        <v/>
      </c>
    </row>
    <row r="275" spans="1:6">
      <c r="A275" s="24" t="str">
        <f>IF(B275="","",Draw!J275)</f>
        <v/>
      </c>
      <c r="B275" s="25" t="str">
        <f>IFERROR(Draw!K275,"")</f>
        <v/>
      </c>
      <c r="C275" s="25" t="str">
        <f>IFERROR(Draw!L275,"")</f>
        <v/>
      </c>
      <c r="D275" s="81"/>
      <c r="E275" s="26">
        <v>2.74E-6</v>
      </c>
      <c r="F275" s="133" t="str">
        <f t="shared" si="21"/>
        <v/>
      </c>
    </row>
    <row r="276" spans="1:6">
      <c r="A276" s="24" t="str">
        <f>IF(B276="","",Draw!J276)</f>
        <v/>
      </c>
      <c r="B276" s="25" t="str">
        <f>IFERROR(Draw!K276,"")</f>
        <v/>
      </c>
      <c r="C276" s="25" t="str">
        <f>IFERROR(Draw!L276,"")</f>
        <v/>
      </c>
      <c r="D276" s="82"/>
      <c r="E276" s="26">
        <v>2.7499999999999999E-6</v>
      </c>
      <c r="F276" s="133" t="str">
        <f t="shared" si="21"/>
        <v/>
      </c>
    </row>
    <row r="277" spans="1:6">
      <c r="A277" s="36"/>
      <c r="B277" s="37"/>
      <c r="C277" s="37"/>
      <c r="D277" s="89"/>
      <c r="E277" s="26">
        <v>2.7599999999999998E-6</v>
      </c>
      <c r="F277" s="133" t="str">
        <f t="shared" si="21"/>
        <v/>
      </c>
    </row>
    <row r="278" spans="1:6">
      <c r="A278" s="24" t="str">
        <f>IF(B278="","",Draw!J278)</f>
        <v/>
      </c>
      <c r="B278" s="25" t="str">
        <f>IFERROR(Draw!K278,"")</f>
        <v/>
      </c>
      <c r="C278" s="25" t="str">
        <f>IFERROR(Draw!L278,"")</f>
        <v/>
      </c>
      <c r="D278" s="78"/>
      <c r="E278" s="26">
        <v>2.7700000000000002E-6</v>
      </c>
      <c r="F278" s="133" t="str">
        <f t="shared" si="21"/>
        <v/>
      </c>
    </row>
    <row r="279" spans="1:6">
      <c r="A279" s="24" t="str">
        <f>IF(B279="","",Draw!J279)</f>
        <v/>
      </c>
      <c r="B279" s="25" t="str">
        <f>IFERROR(Draw!K279,"")</f>
        <v/>
      </c>
      <c r="C279" s="25" t="str">
        <f>IFERROR(Draw!L279,"")</f>
        <v/>
      </c>
      <c r="D279" s="79"/>
      <c r="E279" s="26">
        <v>2.7800000000000001E-6</v>
      </c>
      <c r="F279" s="133" t="str">
        <f t="shared" si="21"/>
        <v/>
      </c>
    </row>
    <row r="280" spans="1:6">
      <c r="A280" s="24" t="str">
        <f>IF(B280="","",Draw!J280)</f>
        <v/>
      </c>
      <c r="B280" s="25" t="str">
        <f>IFERROR(Draw!K280,"")</f>
        <v/>
      </c>
      <c r="C280" s="25" t="str">
        <f>IFERROR(Draw!L280,"")</f>
        <v/>
      </c>
      <c r="D280" s="80"/>
      <c r="E280" s="26">
        <v>2.79E-6</v>
      </c>
      <c r="F280" s="133" t="str">
        <f t="shared" si="21"/>
        <v/>
      </c>
    </row>
    <row r="281" spans="1:6">
      <c r="A281" s="24" t="str">
        <f>IF(B281="","",Draw!J281)</f>
        <v/>
      </c>
      <c r="B281" s="25" t="str">
        <f>IFERROR(Draw!K281,"")</f>
        <v/>
      </c>
      <c r="C281" s="25" t="str">
        <f>IFERROR(Draw!L281,"")</f>
        <v/>
      </c>
      <c r="D281" s="81"/>
      <c r="E281" s="26">
        <v>2.7999999999999999E-6</v>
      </c>
      <c r="F281" s="133" t="str">
        <f t="shared" si="21"/>
        <v/>
      </c>
    </row>
    <row r="282" spans="1:6">
      <c r="A282" s="24" t="str">
        <f>IF(B282="","",Draw!J282)</f>
        <v/>
      </c>
      <c r="B282" s="25" t="str">
        <f>IFERROR(Draw!K282,"")</f>
        <v/>
      </c>
      <c r="C282" s="25" t="str">
        <f>IFERROR(Draw!L282,"")</f>
        <v/>
      </c>
      <c r="D282" s="82"/>
      <c r="E282" s="26">
        <v>2.8100000000000002E-6</v>
      </c>
      <c r="F282" s="133" t="str">
        <f t="shared" si="21"/>
        <v/>
      </c>
    </row>
    <row r="283" spans="1:6">
      <c r="A283" s="36"/>
      <c r="B283" s="37"/>
      <c r="C283" s="37"/>
      <c r="D283" s="89"/>
      <c r="E283" s="26">
        <v>2.8200000000000001E-6</v>
      </c>
      <c r="F283" s="133" t="str">
        <f t="shared" si="21"/>
        <v/>
      </c>
    </row>
    <row r="284" spans="1:6">
      <c r="A284" s="24" t="str">
        <f>IF(B284="","",Draw!J284)</f>
        <v/>
      </c>
      <c r="B284" s="25" t="str">
        <f>IFERROR(Draw!K284,"")</f>
        <v/>
      </c>
      <c r="C284" s="25" t="str">
        <f>IFERROR(Draw!L284,"")</f>
        <v/>
      </c>
      <c r="D284" s="78"/>
      <c r="E284" s="26">
        <v>2.83E-6</v>
      </c>
      <c r="F284" s="133" t="str">
        <f t="shared" si="21"/>
        <v/>
      </c>
    </row>
    <row r="285" spans="1:6">
      <c r="A285" s="24" t="str">
        <f>IF(B285="","",Draw!J285)</f>
        <v/>
      </c>
      <c r="B285" s="25" t="str">
        <f>IFERROR(Draw!K285,"")</f>
        <v/>
      </c>
      <c r="C285" s="25" t="str">
        <f>IFERROR(Draw!L285,"")</f>
        <v/>
      </c>
      <c r="D285" s="79"/>
      <c r="E285" s="26">
        <v>2.8399999999999999E-6</v>
      </c>
      <c r="F285" s="133" t="str">
        <f t="shared" si="21"/>
        <v/>
      </c>
    </row>
    <row r="286" spans="1:6">
      <c r="A286" s="24" t="str">
        <f>IF(B286="","",Draw!J286)</f>
        <v/>
      </c>
      <c r="B286" s="25" t="str">
        <f>IFERROR(Draw!K286,"")</f>
        <v/>
      </c>
      <c r="C286" s="25" t="str">
        <f>IFERROR(Draw!L286,"")</f>
        <v/>
      </c>
      <c r="D286" s="80"/>
      <c r="E286" s="26">
        <v>2.8499999999999998E-6</v>
      </c>
      <c r="F286" s="133" t="str">
        <f t="shared" si="21"/>
        <v/>
      </c>
    </row>
    <row r="287" spans="1:6">
      <c r="A287" s="24" t="str">
        <f>IF(B287="","",Draw!J287)</f>
        <v/>
      </c>
      <c r="B287" s="25" t="str">
        <f>IFERROR(Draw!K287,"")</f>
        <v/>
      </c>
      <c r="C287" s="25" t="str">
        <f>IFERROR(Draw!L287,"")</f>
        <v/>
      </c>
      <c r="D287" s="81"/>
      <c r="E287" s="26">
        <v>2.8600000000000001E-6</v>
      </c>
      <c r="F287" s="133" t="str">
        <f t="shared" si="21"/>
        <v/>
      </c>
    </row>
    <row r="288" spans="1:6">
      <c r="A288" s="24" t="str">
        <f>IF(B288="","",Draw!J288)</f>
        <v/>
      </c>
      <c r="B288" s="25" t="str">
        <f>IFERROR(Draw!K288,"")</f>
        <v/>
      </c>
      <c r="C288" s="25" t="str">
        <f>IFERROR(Draw!L288,"")</f>
        <v/>
      </c>
      <c r="D288" s="82"/>
      <c r="E288" s="26">
        <v>2.8700000000000001E-6</v>
      </c>
      <c r="F288" s="133" t="str">
        <f t="shared" si="21"/>
        <v/>
      </c>
    </row>
    <row r="289" spans="1:6">
      <c r="A289" s="36"/>
      <c r="B289" s="37"/>
      <c r="C289" s="37"/>
      <c r="D289" s="89"/>
      <c r="E289" s="26">
        <v>2.88E-6</v>
      </c>
      <c r="F289" s="133" t="str">
        <f t="shared" ref="F289:F300" si="22">IF(D289="nt",1000+E289,IF((D289+E289)&gt;5,D289+E289,""))</f>
        <v/>
      </c>
    </row>
    <row r="290" spans="1:6">
      <c r="A290" s="24" t="str">
        <f>IF(B290="","",Draw!J290)</f>
        <v/>
      </c>
      <c r="B290" s="25" t="str">
        <f>IFERROR(Draw!K290,"")</f>
        <v/>
      </c>
      <c r="C290" s="25" t="str">
        <f>IFERROR(Draw!L290,"")</f>
        <v/>
      </c>
      <c r="D290" s="78"/>
      <c r="E290" s="26">
        <v>2.8899999999999999E-6</v>
      </c>
      <c r="F290" s="133" t="str">
        <f t="shared" si="22"/>
        <v/>
      </c>
    </row>
    <row r="291" spans="1:6">
      <c r="A291" s="24" t="str">
        <f>IF(B291="","",Draw!J291)</f>
        <v/>
      </c>
      <c r="B291" s="25" t="str">
        <f>IFERROR(Draw!K291,"")</f>
        <v/>
      </c>
      <c r="C291" s="25" t="str">
        <f>IFERROR(Draw!L291,"")</f>
        <v/>
      </c>
      <c r="D291" s="79"/>
      <c r="E291" s="26">
        <v>2.9000000000000002E-6</v>
      </c>
      <c r="F291" s="133" t="str">
        <f t="shared" si="22"/>
        <v/>
      </c>
    </row>
    <row r="292" spans="1:6">
      <c r="A292" s="24" t="str">
        <f>IF(B292="","",Draw!J292)</f>
        <v/>
      </c>
      <c r="B292" s="25" t="str">
        <f>IFERROR(Draw!K292,"")</f>
        <v/>
      </c>
      <c r="C292" s="25" t="str">
        <f>IFERROR(Draw!L292,"")</f>
        <v/>
      </c>
      <c r="D292" s="80"/>
      <c r="E292" s="26">
        <v>2.9100000000000001E-6</v>
      </c>
      <c r="F292" s="133" t="str">
        <f t="shared" si="22"/>
        <v/>
      </c>
    </row>
    <row r="293" spans="1:6">
      <c r="A293" s="24" t="str">
        <f>IF(B293="","",Draw!J293)</f>
        <v/>
      </c>
      <c r="B293" s="25" t="str">
        <f>IFERROR(Draw!K293,"")</f>
        <v/>
      </c>
      <c r="C293" s="25" t="str">
        <f>IFERROR(Draw!L293,"")</f>
        <v/>
      </c>
      <c r="D293" s="81"/>
      <c r="E293" s="26">
        <v>2.92E-6</v>
      </c>
      <c r="F293" s="133" t="str">
        <f t="shared" si="22"/>
        <v/>
      </c>
    </row>
    <row r="294" spans="1:6">
      <c r="A294" s="24" t="str">
        <f>IF(B294="","",Draw!J294)</f>
        <v/>
      </c>
      <c r="B294" s="25" t="str">
        <f>IFERROR(Draw!K294,"")</f>
        <v/>
      </c>
      <c r="C294" s="25" t="str">
        <f>IFERROR(Draw!L294,"")</f>
        <v/>
      </c>
      <c r="D294" s="82"/>
      <c r="E294" s="26">
        <v>2.9299999999999999E-6</v>
      </c>
      <c r="F294" s="133" t="str">
        <f t="shared" si="22"/>
        <v/>
      </c>
    </row>
    <row r="295" spans="1:6">
      <c r="A295" s="36"/>
      <c r="B295" s="37"/>
      <c r="C295" s="37"/>
      <c r="D295" s="89"/>
      <c r="E295" s="26">
        <v>2.9399999999999998E-6</v>
      </c>
      <c r="F295" s="133" t="str">
        <f t="shared" si="22"/>
        <v/>
      </c>
    </row>
    <row r="296" spans="1:6">
      <c r="A296" s="24" t="str">
        <f>IF(B296="","",Draw!J296)</f>
        <v/>
      </c>
      <c r="B296" s="25" t="str">
        <f>IFERROR(Draw!K296,"")</f>
        <v/>
      </c>
      <c r="C296" s="25" t="str">
        <f>IFERROR(Draw!L296,"")</f>
        <v/>
      </c>
      <c r="D296" s="78"/>
      <c r="E296" s="26">
        <v>2.9500000000000001E-6</v>
      </c>
      <c r="F296" s="133" t="str">
        <f t="shared" si="22"/>
        <v/>
      </c>
    </row>
    <row r="297" spans="1:6">
      <c r="A297" s="24" t="str">
        <f>IF(B297="","",Draw!J297)</f>
        <v/>
      </c>
      <c r="B297" s="25" t="str">
        <f>IFERROR(Draw!K297,"")</f>
        <v/>
      </c>
      <c r="C297" s="25" t="str">
        <f>IFERROR(Draw!L297,"")</f>
        <v/>
      </c>
      <c r="D297" s="79"/>
      <c r="E297" s="26">
        <v>2.96E-6</v>
      </c>
      <c r="F297" s="133" t="str">
        <f t="shared" si="22"/>
        <v/>
      </c>
    </row>
    <row r="298" spans="1:6">
      <c r="A298" s="24" t="str">
        <f>IF(B298="","",Draw!J298)</f>
        <v/>
      </c>
      <c r="B298" s="25" t="str">
        <f>IFERROR(Draw!K298,"")</f>
        <v/>
      </c>
      <c r="C298" s="25" t="str">
        <f>IFERROR(Draw!L298,"")</f>
        <v/>
      </c>
      <c r="D298" s="80"/>
      <c r="E298" s="26">
        <v>2.9699999999999999E-6</v>
      </c>
      <c r="F298" s="133" t="str">
        <f t="shared" si="22"/>
        <v/>
      </c>
    </row>
    <row r="299" spans="1:6">
      <c r="A299" s="24" t="str">
        <f>IF(B299="","",Draw!J299)</f>
        <v/>
      </c>
      <c r="B299" s="25" t="str">
        <f>IFERROR(Draw!K299,"")</f>
        <v/>
      </c>
      <c r="C299" s="25" t="str">
        <f>IFERROR(Draw!L299,"")</f>
        <v/>
      </c>
      <c r="D299" s="81"/>
      <c r="E299" s="26">
        <v>2.9799999999999998E-6</v>
      </c>
      <c r="F299" s="133" t="str">
        <f t="shared" si="22"/>
        <v/>
      </c>
    </row>
    <row r="300" spans="1:6">
      <c r="A300" s="24" t="str">
        <f>IF(B300="","",Draw!J300)</f>
        <v/>
      </c>
      <c r="B300" s="25" t="str">
        <f>IFERROR(Draw!K300,"")</f>
        <v/>
      </c>
      <c r="C300" s="25" t="str">
        <f>IFERROR(Draw!L300,"")</f>
        <v/>
      </c>
      <c r="D300" s="79"/>
      <c r="E300" s="26">
        <v>2.9900000000000002E-6</v>
      </c>
      <c r="F300" s="133" t="str">
        <f t="shared" si="22"/>
        <v/>
      </c>
    </row>
  </sheetData>
  <sheetProtection sheet="1" selectLockedCells="1"/>
  <mergeCells count="3">
    <mergeCell ref="L4:L8"/>
    <mergeCell ref="L10:L14"/>
    <mergeCell ref="L16:L20"/>
  </mergeCells>
  <conditionalFormatting sqref="A2:D300">
    <cfRule type="expression" dxfId="3" priority="3">
      <formula>MOD(ROW(),6)=1</formula>
    </cfRule>
  </conditionalFormatting>
  <conditionalFormatting sqref="M4:Q20">
    <cfRule type="expression" dxfId="2" priority="1">
      <formula>MOD(ROW(),2)=0</formula>
    </cfRule>
  </conditionalFormatting>
  <dataValidations count="1">
    <dataValidation type="list" allowBlank="1" showInputMessage="1" showErrorMessage="1" sqref="J7">
      <formula1>$I$10:$I$15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A8CDC"/>
  </sheetPr>
  <dimension ref="A1:K251"/>
  <sheetViews>
    <sheetView workbookViewId="0">
      <pane ySplit="1" topLeftCell="A2" activePane="bottomLeft" state="frozen"/>
      <selection pane="bottomLeft" activeCell="J3" sqref="J3"/>
    </sheetView>
  </sheetViews>
  <sheetFormatPr defaultRowHeight="15.75"/>
  <cols>
    <col min="1" max="1" width="6.85546875" style="27" bestFit="1" customWidth="1"/>
    <col min="2" max="2" width="22.85546875" style="124" customWidth="1"/>
    <col min="3" max="3" width="22.5703125" style="124" customWidth="1"/>
    <col min="4" max="4" width="9.140625" style="125"/>
    <col min="5" max="5" width="0" style="160" hidden="1" customWidth="1"/>
    <col min="6" max="6" width="3.5703125" style="38" hidden="1" customWidth="1"/>
    <col min="7" max="7" width="8.28515625" style="134" customWidth="1"/>
    <col min="8" max="8" width="7.140625" style="26" hidden="1" customWidth="1"/>
    <col min="9" max="9" width="3.5703125" style="26" hidden="1" customWidth="1"/>
    <col min="10" max="10" width="20.140625" style="26" customWidth="1"/>
    <col min="11" max="11" width="4.42578125" style="26" hidden="1" customWidth="1"/>
    <col min="12" max="16384" width="9.140625" style="26"/>
  </cols>
  <sheetData>
    <row r="1" spans="1:11" ht="21" customHeight="1" thickBot="1">
      <c r="A1" s="126" t="s">
        <v>7</v>
      </c>
      <c r="B1" s="127" t="str">
        <f>'1st Open'!B1</f>
        <v>Name</v>
      </c>
      <c r="C1" s="127" t="str">
        <f>'1st Open'!C1</f>
        <v>Horse</v>
      </c>
      <c r="D1" s="128" t="str">
        <f>'1st Open'!D1</f>
        <v xml:space="preserve"> Time</v>
      </c>
      <c r="E1" s="158"/>
      <c r="F1" s="119" t="s">
        <v>11</v>
      </c>
    </row>
    <row r="2" spans="1:11">
      <c r="A2" s="24" t="str">
        <f>IFERROR(IF(INDEX(Poles!$A:$F,MATCH('Poles Results'!$E2,Poles!$F:$F,0),1)&gt;0,INDEX(Poles!$A:$F,MATCH('Poles Results'!$E2,Poles!$F:$F,0),1),""),"")</f>
        <v/>
      </c>
      <c r="B2" s="120" t="str">
        <f>IFERROR(IF(INDEX(Poles!$A:$F,MATCH('Poles Results'!$E2,Poles!$F:$F,0),2)&gt;0,INDEX(Poles!$A:$F,MATCH('Poles Results'!$E2,Poles!$F:$F,0),2),""),"")</f>
        <v/>
      </c>
      <c r="C2" s="120" t="str">
        <f>IFERROR(IF(INDEX(Poles!$A:$F,MATCH('Poles Results'!E2,Poles!$F:$F,0),3)&gt;0,INDEX(Poles!$A:$F,MATCH('Poles Results'!E2,Poles!$F:$F,0),3),""),"")</f>
        <v/>
      </c>
      <c r="D2" s="121" t="str">
        <f>IFERROR(IF(SMALL(Poles!F:F,K2)&gt;1000,"nt",SMALL(Poles!F:F,K2)),"")</f>
        <v/>
      </c>
      <c r="E2" s="159" t="str">
        <f>IF(D2="nt",IFERROR(SMALL(Poles!F:F,K2),""),IFERROR(SMALL(Poles!F:F,K2),""))</f>
        <v/>
      </c>
      <c r="F2" s="122" t="str">
        <f t="shared" ref="F2:F33" si="0">IFERROR(VLOOKUP(D2,$H$3:$I$5,2,TRUE),"")</f>
        <v/>
      </c>
      <c r="G2" s="130" t="str">
        <f t="shared" ref="G2:G65" si="1">IFERROR(VLOOKUP(D2,$H$3:$I$5,2,FALSE),"")</f>
        <v/>
      </c>
      <c r="K2" s="90">
        <v>1</v>
      </c>
    </row>
    <row r="3" spans="1:11">
      <c r="A3" s="24" t="str">
        <f>IFERROR(IF(INDEX(Poles!$A:$F,MATCH('Poles Results'!$E3,Poles!$F:$F,0),1)&gt;0,INDEX(Poles!$A:$F,MATCH('Poles Results'!$E3,Poles!$F:$F,0),1),""),"")</f>
        <v/>
      </c>
      <c r="B3" s="120" t="str">
        <f>IFERROR(IF(INDEX(Poles!$A:$F,MATCH('Poles Results'!$E3,Poles!$F:$F,0),2)&gt;0,INDEX(Poles!$A:$F,MATCH('Poles Results'!$E3,Poles!$F:$F,0),2),""),"")</f>
        <v/>
      </c>
      <c r="C3" s="120" t="str">
        <f>IFERROR(IF(INDEX(Poles!$A:$F,MATCH('Poles Results'!E3,Poles!$F:$F,0),3)&gt;0,INDEX(Poles!$A:$F,MATCH('Poles Results'!E3,Poles!$F:$F,0),3),""),"")</f>
        <v/>
      </c>
      <c r="D3" s="121" t="str">
        <f>IFERROR(IF(SMALL(Poles!F:F,K3)&gt;1000,"nt",SMALL(Poles!F:F,K3)),"")</f>
        <v/>
      </c>
      <c r="E3" s="159" t="str">
        <f>IF(D3="nt",IFERROR(SMALL(Poles!F:F,K3),""),IFERROR(SMALL(Poles!F:F,K3),""))</f>
        <v/>
      </c>
      <c r="F3" s="122" t="str">
        <f t="shared" si="0"/>
        <v/>
      </c>
      <c r="G3" s="130" t="str">
        <f t="shared" si="1"/>
        <v/>
      </c>
      <c r="H3" s="115" t="str">
        <f>Poles!P4</f>
        <v>-</v>
      </c>
      <c r="I3" s="90" t="s">
        <v>3</v>
      </c>
      <c r="K3" s="90">
        <v>2</v>
      </c>
    </row>
    <row r="4" spans="1:11">
      <c r="A4" s="24" t="str">
        <f>IFERROR(IF(INDEX(Poles!$A:$F,MATCH('Poles Results'!$E4,Poles!$F:$F,0),1)&gt;0,INDEX(Poles!$A:$F,MATCH('Poles Results'!$E4,Poles!$F:$F,0),1),""),"")</f>
        <v/>
      </c>
      <c r="B4" s="120" t="str">
        <f>IFERROR(IF(INDEX(Poles!$A:$F,MATCH('Poles Results'!$E4,Poles!$F:$F,0),2)&gt;0,INDEX(Poles!$A:$F,MATCH('Poles Results'!$E4,Poles!$F:$F,0),2),""),"")</f>
        <v/>
      </c>
      <c r="C4" s="120" t="str">
        <f>IFERROR(IF(INDEX(Poles!$A:$F,MATCH('Poles Results'!E4,Poles!$F:$F,0),3)&gt;0,INDEX(Poles!$A:$F,MATCH('Poles Results'!E4,Poles!$F:$F,0),3),""),"")</f>
        <v/>
      </c>
      <c r="D4" s="121" t="str">
        <f>IFERROR(IF(SMALL(Poles!F:F,K4)&gt;1000,"nt",SMALL(Poles!F:F,K4)),"")</f>
        <v/>
      </c>
      <c r="E4" s="159" t="str">
        <f>IF(D4="nt",IFERROR(SMALL(Poles!F:F,K4),""),IFERROR(SMALL(Poles!F:F,K4),""))</f>
        <v/>
      </c>
      <c r="F4" s="122" t="str">
        <f t="shared" si="0"/>
        <v/>
      </c>
      <c r="G4" s="130" t="str">
        <f t="shared" si="1"/>
        <v/>
      </c>
      <c r="H4" s="115" t="str">
        <f>Poles!P10</f>
        <v>-</v>
      </c>
      <c r="I4" s="123" t="s">
        <v>4</v>
      </c>
      <c r="K4" s="90">
        <v>3</v>
      </c>
    </row>
    <row r="5" spans="1:11">
      <c r="A5" s="24" t="str">
        <f>IFERROR(IF(INDEX(Poles!$A:$F,MATCH('Poles Results'!$E5,Poles!$F:$F,0),1)&gt;0,INDEX(Poles!$A:$F,MATCH('Poles Results'!$E5,Poles!$F:$F,0),1),""),"")</f>
        <v/>
      </c>
      <c r="B5" s="120" t="str">
        <f>IFERROR(IF(INDEX(Poles!$A:$F,MATCH('Poles Results'!$E5,Poles!$F:$F,0),2)&gt;0,INDEX(Poles!$A:$F,MATCH('Poles Results'!$E5,Poles!$F:$F,0),2),""),"")</f>
        <v/>
      </c>
      <c r="C5" s="120" t="str">
        <f>IFERROR(IF(INDEX(Poles!$A:$F,MATCH('Poles Results'!E5,Poles!$F:$F,0),3)&gt;0,INDEX(Poles!$A:$F,MATCH('Poles Results'!E5,Poles!$F:$F,0),3),""),"")</f>
        <v/>
      </c>
      <c r="D5" s="121" t="str">
        <f>IFERROR(IF(SMALL(Poles!F:F,K5)&gt;1000,"nt",SMALL(Poles!F:F,K5)),"")</f>
        <v/>
      </c>
      <c r="E5" s="159" t="str">
        <f>IF(D5="nt",IFERROR(SMALL(Poles!F:F,K5),""),IFERROR(SMALL(Poles!F:F,K5),""))</f>
        <v/>
      </c>
      <c r="F5" s="122" t="str">
        <f t="shared" si="0"/>
        <v/>
      </c>
      <c r="G5" s="130" t="str">
        <f t="shared" si="1"/>
        <v/>
      </c>
      <c r="H5" s="115" t="str">
        <f>Poles!P16</f>
        <v>-</v>
      </c>
      <c r="I5" s="123" t="s">
        <v>5</v>
      </c>
      <c r="J5" s="129"/>
      <c r="K5" s="90">
        <v>4</v>
      </c>
    </row>
    <row r="6" spans="1:11">
      <c r="A6" s="24" t="str">
        <f>IFERROR(IF(INDEX(Poles!$A:$F,MATCH('Poles Results'!$E6,Poles!$F:$F,0),1)&gt;0,INDEX(Poles!$A:$F,MATCH('Poles Results'!$E6,Poles!$F:$F,0),1),""),"")</f>
        <v/>
      </c>
      <c r="B6" s="120" t="str">
        <f>IFERROR(IF(INDEX(Poles!$A:$F,MATCH('Poles Results'!$E6,Poles!$F:$F,0),2)&gt;0,INDEX(Poles!$A:$F,MATCH('Poles Results'!$E6,Poles!$F:$F,0),2),""),"")</f>
        <v/>
      </c>
      <c r="C6" s="120" t="str">
        <f>IFERROR(IF(INDEX(Poles!$A:$F,MATCH('Poles Results'!E6,Poles!$F:$F,0),3)&gt;0,INDEX(Poles!$A:$F,MATCH('Poles Results'!E6,Poles!$F:$F,0),3),""),"")</f>
        <v/>
      </c>
      <c r="D6" s="121" t="str">
        <f>IFERROR(IF(SMALL(Poles!F:F,K6)&gt;1000,"nt",SMALL(Poles!F:F,K6)),"")</f>
        <v/>
      </c>
      <c r="E6" s="159" t="str">
        <f>IF(D6="nt",IFERROR(SMALL(Poles!F:F,K6),""),IFERROR(SMALL(Poles!F:F,K6),""))</f>
        <v/>
      </c>
      <c r="F6" s="122" t="str">
        <f t="shared" si="0"/>
        <v/>
      </c>
      <c r="G6" s="130" t="str">
        <f t="shared" si="1"/>
        <v/>
      </c>
      <c r="K6" s="90">
        <v>5</v>
      </c>
    </row>
    <row r="7" spans="1:11">
      <c r="A7" s="24" t="str">
        <f>IFERROR(IF(INDEX(Poles!$A:$F,MATCH('Poles Results'!$E7,Poles!$F:$F,0),1)&gt;0,INDEX(Poles!$A:$F,MATCH('Poles Results'!$E7,Poles!$F:$F,0),1),""),"")</f>
        <v/>
      </c>
      <c r="B7" s="120" t="str">
        <f>IFERROR(IF(INDEX(Poles!$A:$F,MATCH('Poles Results'!$E7,Poles!$F:$F,0),2)&gt;0,INDEX(Poles!$A:$F,MATCH('Poles Results'!$E7,Poles!$F:$F,0),2),""),"")</f>
        <v/>
      </c>
      <c r="C7" s="120" t="str">
        <f>IFERROR(IF(INDEX(Poles!$A:$F,MATCH('Poles Results'!E7,Poles!$F:$F,0),3)&gt;0,INDEX(Poles!$A:$F,MATCH('Poles Results'!E7,Poles!$F:$F,0),3),""),"")</f>
        <v/>
      </c>
      <c r="D7" s="121" t="str">
        <f>IFERROR(IF(SMALL(Poles!F:F,K7)&gt;1000,"nt",SMALL(Poles!F:F,K7)),"")</f>
        <v/>
      </c>
      <c r="E7" s="159" t="str">
        <f>IF(D7="nt",IFERROR(SMALL(Poles!F:F,K7),""),IFERROR(SMALL(Poles!F:F,K7),""))</f>
        <v/>
      </c>
      <c r="F7" s="122" t="str">
        <f t="shared" si="0"/>
        <v/>
      </c>
      <c r="G7" s="130" t="str">
        <f t="shared" si="1"/>
        <v/>
      </c>
      <c r="K7" s="90">
        <v>6</v>
      </c>
    </row>
    <row r="8" spans="1:11">
      <c r="A8" s="24" t="str">
        <f>IFERROR(IF(INDEX(Poles!$A:$F,MATCH('Poles Results'!$E8,Poles!$F:$F,0),1)&gt;0,INDEX(Poles!$A:$F,MATCH('Poles Results'!$E8,Poles!$F:$F,0),1),""),"")</f>
        <v/>
      </c>
      <c r="B8" s="120" t="str">
        <f>IFERROR(IF(INDEX(Poles!$A:$F,MATCH('Poles Results'!$E8,Poles!$F:$F,0),2)&gt;0,INDEX(Poles!$A:$F,MATCH('Poles Results'!$E8,Poles!$F:$F,0),2),""),"")</f>
        <v/>
      </c>
      <c r="C8" s="120" t="str">
        <f>IFERROR(IF(INDEX(Poles!$A:$F,MATCH('Poles Results'!E8,Poles!$F:$F,0),3)&gt;0,INDEX(Poles!$A:$F,MATCH('Poles Results'!E8,Poles!$F:$F,0),3),""),"")</f>
        <v/>
      </c>
      <c r="D8" s="121" t="str">
        <f>IFERROR(IF(SMALL(Poles!F:F,K8)&gt;1000,"nt",SMALL(Poles!F:F,K8)),"")</f>
        <v/>
      </c>
      <c r="E8" s="159" t="str">
        <f>IF(D8="nt",IFERROR(SMALL(Poles!F:F,K8),""),IFERROR(SMALL(Poles!F:F,K8),""))</f>
        <v/>
      </c>
      <c r="F8" s="122" t="str">
        <f t="shared" si="0"/>
        <v/>
      </c>
      <c r="G8" s="130" t="str">
        <f t="shared" si="1"/>
        <v/>
      </c>
      <c r="K8" s="90">
        <v>7</v>
      </c>
    </row>
    <row r="9" spans="1:11">
      <c r="A9" s="24" t="str">
        <f>IFERROR(IF(INDEX(Poles!$A:$F,MATCH('Poles Results'!$E9,Poles!$F:$F,0),1)&gt;0,INDEX(Poles!$A:$F,MATCH('Poles Results'!$E9,Poles!$F:$F,0),1),""),"")</f>
        <v/>
      </c>
      <c r="B9" s="120" t="str">
        <f>IFERROR(IF(INDEX(Poles!$A:$F,MATCH('Poles Results'!$E9,Poles!$F:$F,0),2)&gt;0,INDEX(Poles!$A:$F,MATCH('Poles Results'!$E9,Poles!$F:$F,0),2),""),"")</f>
        <v/>
      </c>
      <c r="C9" s="120" t="str">
        <f>IFERROR(IF(INDEX(Poles!$A:$F,MATCH('Poles Results'!E9,Poles!$F:$F,0),3)&gt;0,INDEX(Poles!$A:$F,MATCH('Poles Results'!E9,Poles!$F:$F,0),3),""),"")</f>
        <v/>
      </c>
      <c r="D9" s="121" t="str">
        <f>IFERROR(IF(SMALL(Poles!F:F,K9)&gt;1000,"nt",SMALL(Poles!F:F,K9)),"")</f>
        <v/>
      </c>
      <c r="E9" s="159" t="str">
        <f>IF(D9="nt",IFERROR(SMALL(Poles!F:F,K9),""),IFERROR(SMALL(Poles!F:F,K9),""))</f>
        <v/>
      </c>
      <c r="F9" s="122" t="str">
        <f t="shared" si="0"/>
        <v/>
      </c>
      <c r="G9" s="130" t="str">
        <f t="shared" si="1"/>
        <v/>
      </c>
      <c r="K9" s="90">
        <v>8</v>
      </c>
    </row>
    <row r="10" spans="1:11">
      <c r="A10" s="24" t="str">
        <f>IFERROR(IF(INDEX(Poles!$A:$F,MATCH('Poles Results'!$E10,Poles!$F:$F,0),1)&gt;0,INDEX(Poles!$A:$F,MATCH('Poles Results'!$E10,Poles!$F:$F,0),1),""),"")</f>
        <v/>
      </c>
      <c r="B10" s="120" t="str">
        <f>IFERROR(IF(INDEX(Poles!$A:$F,MATCH('Poles Results'!$E10,Poles!$F:$F,0),2)&gt;0,INDEX(Poles!$A:$F,MATCH('Poles Results'!$E10,Poles!$F:$F,0),2),""),"")</f>
        <v/>
      </c>
      <c r="C10" s="120" t="str">
        <f>IFERROR(IF(INDEX(Poles!$A:$F,MATCH('Poles Results'!E10,Poles!$F:$F,0),3)&gt;0,INDEX(Poles!$A:$F,MATCH('Poles Results'!E10,Poles!$F:$F,0),3),""),"")</f>
        <v/>
      </c>
      <c r="D10" s="121" t="str">
        <f>IFERROR(IF(SMALL(Poles!F:F,K10)&gt;1000,"nt",SMALL(Poles!F:F,K10)),"")</f>
        <v/>
      </c>
      <c r="E10" s="159" t="str">
        <f>IF(D10="nt",IFERROR(SMALL(Poles!F:F,K10),""),IFERROR(SMALL(Poles!F:F,K10),""))</f>
        <v/>
      </c>
      <c r="F10" s="122" t="str">
        <f t="shared" si="0"/>
        <v/>
      </c>
      <c r="G10" s="130" t="str">
        <f t="shared" si="1"/>
        <v/>
      </c>
      <c r="K10" s="90">
        <v>9</v>
      </c>
    </row>
    <row r="11" spans="1:11">
      <c r="A11" s="24" t="str">
        <f>IFERROR(IF(INDEX(Poles!$A:$F,MATCH('Poles Results'!$E11,Poles!$F:$F,0),1)&gt;0,INDEX(Poles!$A:$F,MATCH('Poles Results'!$E11,Poles!$F:$F,0),1),""),"")</f>
        <v/>
      </c>
      <c r="B11" s="120" t="str">
        <f>IFERROR(IF(INDEX(Poles!$A:$F,MATCH('Poles Results'!$E11,Poles!$F:$F,0),2)&gt;0,INDEX(Poles!$A:$F,MATCH('Poles Results'!$E11,Poles!$F:$F,0),2),""),"")</f>
        <v/>
      </c>
      <c r="C11" s="120" t="str">
        <f>IFERROR(IF(INDEX(Poles!$A:$F,MATCH('Poles Results'!E11,Poles!$F:$F,0),3)&gt;0,INDEX(Poles!$A:$F,MATCH('Poles Results'!E11,Poles!$F:$F,0),3),""),"")</f>
        <v/>
      </c>
      <c r="D11" s="121" t="str">
        <f>IFERROR(IF(SMALL(Poles!F:F,K11)&gt;1000,"nt",SMALL(Poles!F:F,K11)),"")</f>
        <v/>
      </c>
      <c r="E11" s="159" t="str">
        <f>IF(D11="nt",IFERROR(SMALL(Poles!F:F,K11),""),IFERROR(SMALL(Poles!F:F,K11),""))</f>
        <v/>
      </c>
      <c r="F11" s="122" t="str">
        <f t="shared" si="0"/>
        <v/>
      </c>
      <c r="G11" s="130" t="str">
        <f t="shared" si="1"/>
        <v/>
      </c>
      <c r="K11" s="90">
        <v>10</v>
      </c>
    </row>
    <row r="12" spans="1:11">
      <c r="A12" s="24" t="str">
        <f>IFERROR(IF(INDEX(Poles!$A:$F,MATCH('Poles Results'!$E12,Poles!$F:$F,0),1)&gt;0,INDEX(Poles!$A:$F,MATCH('Poles Results'!$E12,Poles!$F:$F,0),1),""),"")</f>
        <v/>
      </c>
      <c r="B12" s="120" t="str">
        <f>IFERROR(IF(INDEX(Poles!$A:$F,MATCH('Poles Results'!$E12,Poles!$F:$F,0),2)&gt;0,INDEX(Poles!$A:$F,MATCH('Poles Results'!$E12,Poles!$F:$F,0),2),""),"")</f>
        <v/>
      </c>
      <c r="C12" s="120" t="str">
        <f>IFERROR(IF(INDEX(Poles!$A:$F,MATCH('Poles Results'!E12,Poles!$F:$F,0),3)&gt;0,INDEX(Poles!$A:$F,MATCH('Poles Results'!E12,Poles!$F:$F,0),3),""),"")</f>
        <v/>
      </c>
      <c r="D12" s="121" t="str">
        <f>IFERROR(IF(SMALL(Poles!F:F,K12)&gt;1000,"nt",SMALL(Poles!F:F,K12)),"")</f>
        <v/>
      </c>
      <c r="E12" s="159" t="str">
        <f>IF(D12="nt",IFERROR(SMALL(Poles!F:F,K12),""),IFERROR(SMALL(Poles!F:F,K12),""))</f>
        <v/>
      </c>
      <c r="F12" s="122" t="str">
        <f t="shared" si="0"/>
        <v/>
      </c>
      <c r="G12" s="130" t="str">
        <f t="shared" si="1"/>
        <v/>
      </c>
      <c r="K12" s="90">
        <v>11</v>
      </c>
    </row>
    <row r="13" spans="1:11">
      <c r="A13" s="24" t="str">
        <f>IFERROR(IF(INDEX(Poles!$A:$F,MATCH('Poles Results'!$E13,Poles!$F:$F,0),1)&gt;0,INDEX(Poles!$A:$F,MATCH('Poles Results'!$E13,Poles!$F:$F,0),1),""),"")</f>
        <v/>
      </c>
      <c r="B13" s="120" t="str">
        <f>IFERROR(IF(INDEX(Poles!$A:$F,MATCH('Poles Results'!$E13,Poles!$F:$F,0),2)&gt;0,INDEX(Poles!$A:$F,MATCH('Poles Results'!$E13,Poles!$F:$F,0),2),""),"")</f>
        <v/>
      </c>
      <c r="C13" s="120" t="str">
        <f>IFERROR(IF(INDEX(Poles!$A:$F,MATCH('Poles Results'!E13,Poles!$F:$F,0),3)&gt;0,INDEX(Poles!$A:$F,MATCH('Poles Results'!E13,Poles!$F:$F,0),3),""),"")</f>
        <v/>
      </c>
      <c r="D13" s="121" t="str">
        <f>IFERROR(IF(SMALL(Poles!F:F,K13)&gt;1000,"nt",SMALL(Poles!F:F,K13)),"")</f>
        <v/>
      </c>
      <c r="E13" s="159" t="str">
        <f>IF(D13="nt",IFERROR(SMALL(Poles!F:F,K13),""),IFERROR(SMALL(Poles!F:F,K13),""))</f>
        <v/>
      </c>
      <c r="F13" s="122" t="str">
        <f t="shared" si="0"/>
        <v/>
      </c>
      <c r="G13" s="130" t="str">
        <f t="shared" si="1"/>
        <v/>
      </c>
      <c r="K13" s="90">
        <v>12</v>
      </c>
    </row>
    <row r="14" spans="1:11">
      <c r="A14" s="24" t="str">
        <f>IFERROR(IF(INDEX(Poles!$A:$F,MATCH('Poles Results'!$E14,Poles!$F:$F,0),1)&gt;0,INDEX(Poles!$A:$F,MATCH('Poles Results'!$E14,Poles!$F:$F,0),1),""),"")</f>
        <v/>
      </c>
      <c r="B14" s="120" t="str">
        <f>IFERROR(IF(INDEX(Poles!$A:$F,MATCH('Poles Results'!$E14,Poles!$F:$F,0),2)&gt;0,INDEX(Poles!$A:$F,MATCH('Poles Results'!$E14,Poles!$F:$F,0),2),""),"")</f>
        <v/>
      </c>
      <c r="C14" s="120" t="str">
        <f>IFERROR(IF(INDEX(Poles!$A:$F,MATCH('Poles Results'!E14,Poles!$F:$F,0),3)&gt;0,INDEX(Poles!$A:$F,MATCH('Poles Results'!E14,Poles!$F:$F,0),3),""),"")</f>
        <v/>
      </c>
      <c r="D14" s="121" t="str">
        <f>IFERROR(IF(SMALL(Poles!F:F,K14)&gt;1000,"nt",SMALL(Poles!F:F,K14)),"")</f>
        <v/>
      </c>
      <c r="E14" s="159" t="str">
        <f>IF(D14="nt",IFERROR(SMALL(Poles!F:F,K14),""),IFERROR(SMALL(Poles!F:F,K14),""))</f>
        <v/>
      </c>
      <c r="F14" s="122" t="str">
        <f t="shared" si="0"/>
        <v/>
      </c>
      <c r="G14" s="130" t="str">
        <f t="shared" si="1"/>
        <v/>
      </c>
      <c r="K14" s="90">
        <v>13</v>
      </c>
    </row>
    <row r="15" spans="1:11">
      <c r="A15" s="24" t="str">
        <f>IFERROR(IF(INDEX(Poles!$A:$F,MATCH('Poles Results'!$E15,Poles!$F:$F,0),1)&gt;0,INDEX(Poles!$A:$F,MATCH('Poles Results'!$E15,Poles!$F:$F,0),1),""),"")</f>
        <v/>
      </c>
      <c r="B15" s="120" t="str">
        <f>IFERROR(IF(INDEX(Poles!$A:$F,MATCH('Poles Results'!$E15,Poles!$F:$F,0),2)&gt;0,INDEX(Poles!$A:$F,MATCH('Poles Results'!$E15,Poles!$F:$F,0),2),""),"")</f>
        <v/>
      </c>
      <c r="C15" s="120" t="str">
        <f>IFERROR(IF(INDEX(Poles!$A:$F,MATCH('Poles Results'!E15,Poles!$F:$F,0),3)&gt;0,INDEX(Poles!$A:$F,MATCH('Poles Results'!E15,Poles!$F:$F,0),3),""),"")</f>
        <v/>
      </c>
      <c r="D15" s="121" t="str">
        <f>IFERROR(IF(SMALL(Poles!F:F,K15)&gt;1000,"nt",SMALL(Poles!F:F,K15)),"")</f>
        <v/>
      </c>
      <c r="E15" s="159" t="str">
        <f>IF(D15="nt",IFERROR(SMALL(Poles!F:F,K15),""),IFERROR(SMALL(Poles!F:F,K15),""))</f>
        <v/>
      </c>
      <c r="F15" s="122" t="str">
        <f t="shared" si="0"/>
        <v/>
      </c>
      <c r="G15" s="130" t="str">
        <f t="shared" si="1"/>
        <v/>
      </c>
      <c r="K15" s="90">
        <v>14</v>
      </c>
    </row>
    <row r="16" spans="1:11">
      <c r="A16" s="24" t="str">
        <f>IFERROR(IF(INDEX(Poles!$A:$F,MATCH('Poles Results'!$E16,Poles!$F:$F,0),1)&gt;0,INDEX(Poles!$A:$F,MATCH('Poles Results'!$E16,Poles!$F:$F,0),1),""),"")</f>
        <v/>
      </c>
      <c r="B16" s="120" t="str">
        <f>IFERROR(IF(INDEX(Poles!$A:$F,MATCH('Poles Results'!$E16,Poles!$F:$F,0),2)&gt;0,INDEX(Poles!$A:$F,MATCH('Poles Results'!$E16,Poles!$F:$F,0),2),""),"")</f>
        <v/>
      </c>
      <c r="C16" s="120" t="str">
        <f>IFERROR(IF(INDEX(Poles!$A:$F,MATCH('Poles Results'!E16,Poles!$F:$F,0),3)&gt;0,INDEX(Poles!$A:$F,MATCH('Poles Results'!E16,Poles!$F:$F,0),3),""),"")</f>
        <v/>
      </c>
      <c r="D16" s="121" t="str">
        <f>IFERROR(IF(SMALL(Poles!F:F,K16)&gt;1000,"nt",SMALL(Poles!F:F,K16)),"")</f>
        <v/>
      </c>
      <c r="E16" s="159" t="str">
        <f>IF(D16="nt",IFERROR(SMALL(Poles!F:F,K16),""),IFERROR(SMALL(Poles!F:F,K16),""))</f>
        <v/>
      </c>
      <c r="F16" s="122" t="str">
        <f t="shared" si="0"/>
        <v/>
      </c>
      <c r="G16" s="130" t="str">
        <f t="shared" si="1"/>
        <v/>
      </c>
      <c r="K16" s="90">
        <v>15</v>
      </c>
    </row>
    <row r="17" spans="1:11">
      <c r="A17" s="24" t="str">
        <f>IFERROR(IF(INDEX(Poles!$A:$F,MATCH('Poles Results'!$E17,Poles!$F:$F,0),1)&gt;0,INDEX(Poles!$A:$F,MATCH('Poles Results'!$E17,Poles!$F:$F,0),1),""),"")</f>
        <v/>
      </c>
      <c r="B17" s="120" t="str">
        <f>IFERROR(IF(INDEX(Poles!$A:$F,MATCH('Poles Results'!$E17,Poles!$F:$F,0),2)&gt;0,INDEX(Poles!$A:$F,MATCH('Poles Results'!$E17,Poles!$F:$F,0),2),""),"")</f>
        <v/>
      </c>
      <c r="C17" s="120" t="str">
        <f>IFERROR(IF(INDEX(Poles!$A:$F,MATCH('Poles Results'!E17,Poles!$F:$F,0),3)&gt;0,INDEX(Poles!$A:$F,MATCH('Poles Results'!E17,Poles!$F:$F,0),3),""),"")</f>
        <v/>
      </c>
      <c r="D17" s="121" t="str">
        <f>IFERROR(IF(SMALL(Poles!F:F,K17)&gt;1000,"nt",SMALL(Poles!F:F,K17)),"")</f>
        <v/>
      </c>
      <c r="E17" s="159" t="str">
        <f>IF(D17="nt",IFERROR(SMALL(Poles!F:F,K17),""),IFERROR(SMALL(Poles!F:F,K17),""))</f>
        <v/>
      </c>
      <c r="F17" s="122" t="str">
        <f t="shared" si="0"/>
        <v/>
      </c>
      <c r="G17" s="130" t="str">
        <f t="shared" si="1"/>
        <v/>
      </c>
      <c r="K17" s="90">
        <v>16</v>
      </c>
    </row>
    <row r="18" spans="1:11">
      <c r="A18" s="24" t="str">
        <f>IFERROR(IF(INDEX(Poles!$A:$F,MATCH('Poles Results'!$E18,Poles!$F:$F,0),1)&gt;0,INDEX(Poles!$A:$F,MATCH('Poles Results'!$E18,Poles!$F:$F,0),1),""),"")</f>
        <v/>
      </c>
      <c r="B18" s="120" t="str">
        <f>IFERROR(IF(INDEX(Poles!$A:$F,MATCH('Poles Results'!$E18,Poles!$F:$F,0),2)&gt;0,INDEX(Poles!$A:$F,MATCH('Poles Results'!$E18,Poles!$F:$F,0),2),""),"")</f>
        <v/>
      </c>
      <c r="C18" s="120" t="str">
        <f>IFERROR(IF(INDEX(Poles!$A:$F,MATCH('Poles Results'!E18,Poles!$F:$F,0),3)&gt;0,INDEX(Poles!$A:$F,MATCH('Poles Results'!E18,Poles!$F:$F,0),3),""),"")</f>
        <v/>
      </c>
      <c r="D18" s="121" t="str">
        <f>IFERROR(IF(SMALL(Poles!F:F,K18)&gt;1000,"nt",SMALL(Poles!F:F,K18)),"")</f>
        <v/>
      </c>
      <c r="E18" s="159" t="str">
        <f>IF(D18="nt",IFERROR(SMALL(Poles!F:F,K18),""),IFERROR(SMALL(Poles!F:F,K18),""))</f>
        <v/>
      </c>
      <c r="F18" s="122" t="str">
        <f t="shared" si="0"/>
        <v/>
      </c>
      <c r="G18" s="130" t="str">
        <f t="shared" si="1"/>
        <v/>
      </c>
      <c r="K18" s="90">
        <v>17</v>
      </c>
    </row>
    <row r="19" spans="1:11">
      <c r="A19" s="24" t="str">
        <f>IFERROR(IF(INDEX(Poles!$A:$F,MATCH('Poles Results'!$E19,Poles!$F:$F,0),1)&gt;0,INDEX(Poles!$A:$F,MATCH('Poles Results'!$E19,Poles!$F:$F,0),1),""),"")</f>
        <v/>
      </c>
      <c r="B19" s="120" t="str">
        <f>IFERROR(IF(INDEX(Poles!$A:$F,MATCH('Poles Results'!$E19,Poles!$F:$F,0),2)&gt;0,INDEX(Poles!$A:$F,MATCH('Poles Results'!$E19,Poles!$F:$F,0),2),""),"")</f>
        <v/>
      </c>
      <c r="C19" s="120" t="str">
        <f>IFERROR(IF(INDEX(Poles!$A:$F,MATCH('Poles Results'!E19,Poles!$F:$F,0),3)&gt;0,INDEX(Poles!$A:$F,MATCH('Poles Results'!E19,Poles!$F:$F,0),3),""),"")</f>
        <v/>
      </c>
      <c r="D19" s="121" t="str">
        <f>IFERROR(IF(SMALL(Poles!F:F,K19)&gt;1000,"nt",SMALL(Poles!F:F,K19)),"")</f>
        <v/>
      </c>
      <c r="E19" s="159" t="str">
        <f>IF(D19="nt",IFERROR(SMALL(Poles!F:F,K19),""),IFERROR(SMALL(Poles!F:F,K19),""))</f>
        <v/>
      </c>
      <c r="F19" s="122" t="str">
        <f t="shared" si="0"/>
        <v/>
      </c>
      <c r="G19" s="130" t="str">
        <f t="shared" si="1"/>
        <v/>
      </c>
      <c r="K19" s="90">
        <v>18</v>
      </c>
    </row>
    <row r="20" spans="1:11">
      <c r="A20" s="24" t="str">
        <f>IFERROR(IF(INDEX(Poles!$A:$F,MATCH('Poles Results'!$E20,Poles!$F:$F,0),1)&gt;0,INDEX(Poles!$A:$F,MATCH('Poles Results'!$E20,Poles!$F:$F,0),1),""),"")</f>
        <v/>
      </c>
      <c r="B20" s="120" t="str">
        <f>IFERROR(IF(INDEX(Poles!$A:$F,MATCH('Poles Results'!$E20,Poles!$F:$F,0),2)&gt;0,INDEX(Poles!$A:$F,MATCH('Poles Results'!$E20,Poles!$F:$F,0),2),""),"")</f>
        <v/>
      </c>
      <c r="C20" s="120" t="str">
        <f>IFERROR(IF(INDEX(Poles!$A:$F,MATCH('Poles Results'!E20,Poles!$F:$F,0),3)&gt;0,INDEX(Poles!$A:$F,MATCH('Poles Results'!E20,Poles!$F:$F,0),3),""),"")</f>
        <v/>
      </c>
      <c r="D20" s="121" t="str">
        <f>IFERROR(IF(SMALL(Poles!F:F,K20)&gt;1000,"nt",SMALL(Poles!F:F,K20)),"")</f>
        <v/>
      </c>
      <c r="E20" s="159" t="str">
        <f>IF(D20="nt",IFERROR(SMALL(Poles!F:F,K20),""),IFERROR(SMALL(Poles!F:F,K20),""))</f>
        <v/>
      </c>
      <c r="F20" s="122" t="str">
        <f t="shared" si="0"/>
        <v/>
      </c>
      <c r="G20" s="130" t="str">
        <f t="shared" si="1"/>
        <v/>
      </c>
      <c r="K20" s="90">
        <v>19</v>
      </c>
    </row>
    <row r="21" spans="1:11">
      <c r="A21" s="24" t="str">
        <f>IFERROR(IF(INDEX(Poles!$A:$F,MATCH('Poles Results'!$E21,Poles!$F:$F,0),1)&gt;0,INDEX(Poles!$A:$F,MATCH('Poles Results'!$E21,Poles!$F:$F,0),1),""),"")</f>
        <v/>
      </c>
      <c r="B21" s="120" t="str">
        <f>IFERROR(IF(INDEX(Poles!$A:$F,MATCH('Poles Results'!$E21,Poles!$F:$F,0),2)&gt;0,INDEX(Poles!$A:$F,MATCH('Poles Results'!$E21,Poles!$F:$F,0),2),""),"")</f>
        <v/>
      </c>
      <c r="C21" s="120" t="str">
        <f>IFERROR(IF(INDEX(Poles!$A:$F,MATCH('Poles Results'!E21,Poles!$F:$F,0),3)&gt;0,INDEX(Poles!$A:$F,MATCH('Poles Results'!E21,Poles!$F:$F,0),3),""),"")</f>
        <v/>
      </c>
      <c r="D21" s="121" t="str">
        <f>IFERROR(IF(SMALL(Poles!F:F,K21)&gt;1000,"nt",SMALL(Poles!F:F,K21)),"")</f>
        <v/>
      </c>
      <c r="E21" s="159" t="str">
        <f>IF(D21="nt",IFERROR(SMALL(Poles!F:F,K21),""),IFERROR(SMALL(Poles!F:F,K21),""))</f>
        <v/>
      </c>
      <c r="F21" s="122" t="str">
        <f t="shared" si="0"/>
        <v/>
      </c>
      <c r="G21" s="130" t="str">
        <f t="shared" si="1"/>
        <v/>
      </c>
      <c r="K21" s="90">
        <v>20</v>
      </c>
    </row>
    <row r="22" spans="1:11">
      <c r="A22" s="24" t="str">
        <f>IFERROR(IF(INDEX(Poles!$A:$F,MATCH('Poles Results'!$E22,Poles!$F:$F,0),1)&gt;0,INDEX(Poles!$A:$F,MATCH('Poles Results'!$E22,Poles!$F:$F,0),1),""),"")</f>
        <v/>
      </c>
      <c r="B22" s="120" t="str">
        <f>IFERROR(IF(INDEX(Poles!$A:$F,MATCH('Poles Results'!$E22,Poles!$F:$F,0),2)&gt;0,INDEX(Poles!$A:$F,MATCH('Poles Results'!$E22,Poles!$F:$F,0),2),""),"")</f>
        <v/>
      </c>
      <c r="C22" s="120" t="str">
        <f>IFERROR(IF(INDEX(Poles!$A:$F,MATCH('Poles Results'!E22,Poles!$F:$F,0),3)&gt;0,INDEX(Poles!$A:$F,MATCH('Poles Results'!E22,Poles!$F:$F,0),3),""),"")</f>
        <v/>
      </c>
      <c r="D22" s="121" t="str">
        <f>IFERROR(IF(SMALL(Poles!F:F,K22)&gt;1000,"nt",SMALL(Poles!F:F,K22)),"")</f>
        <v/>
      </c>
      <c r="E22" s="159" t="str">
        <f>IF(D22="nt",IFERROR(SMALL(Poles!F:F,K22),""),IFERROR(SMALL(Poles!F:F,K22),""))</f>
        <v/>
      </c>
      <c r="F22" s="122" t="str">
        <f t="shared" si="0"/>
        <v/>
      </c>
      <c r="G22" s="130" t="str">
        <f t="shared" si="1"/>
        <v/>
      </c>
      <c r="K22" s="90">
        <v>21</v>
      </c>
    </row>
    <row r="23" spans="1:11">
      <c r="A23" s="24" t="str">
        <f>IFERROR(IF(INDEX(Poles!$A:$F,MATCH('Poles Results'!$E23,Poles!$F:$F,0),1)&gt;0,INDEX(Poles!$A:$F,MATCH('Poles Results'!$E23,Poles!$F:$F,0),1),""),"")</f>
        <v/>
      </c>
      <c r="B23" s="120" t="str">
        <f>IFERROR(IF(INDEX(Poles!$A:$F,MATCH('Poles Results'!$E23,Poles!$F:$F,0),2)&gt;0,INDEX(Poles!$A:$F,MATCH('Poles Results'!$E23,Poles!$F:$F,0),2),""),"")</f>
        <v/>
      </c>
      <c r="C23" s="120" t="str">
        <f>IFERROR(IF(INDEX(Poles!$A:$F,MATCH('Poles Results'!E23,Poles!$F:$F,0),3)&gt;0,INDEX(Poles!$A:$F,MATCH('Poles Results'!E23,Poles!$F:$F,0),3),""),"")</f>
        <v/>
      </c>
      <c r="D23" s="121" t="str">
        <f>IFERROR(IF(SMALL(Poles!F:F,K23)&gt;1000,"nt",SMALL(Poles!F:F,K23)),"")</f>
        <v/>
      </c>
      <c r="E23" s="159" t="str">
        <f>IF(D23="nt",IFERROR(SMALL(Poles!F:F,K23),""),IFERROR(SMALL(Poles!F:F,K23),""))</f>
        <v/>
      </c>
      <c r="F23" s="122" t="str">
        <f t="shared" si="0"/>
        <v/>
      </c>
      <c r="G23" s="130" t="str">
        <f t="shared" si="1"/>
        <v/>
      </c>
      <c r="K23" s="90">
        <v>22</v>
      </c>
    </row>
    <row r="24" spans="1:11">
      <c r="A24" s="24" t="str">
        <f>IFERROR(IF(INDEX(Poles!$A:$F,MATCH('Poles Results'!$E24,Poles!$F:$F,0),1)&gt;0,INDEX(Poles!$A:$F,MATCH('Poles Results'!$E24,Poles!$F:$F,0),1),""),"")</f>
        <v/>
      </c>
      <c r="B24" s="120" t="str">
        <f>IFERROR(IF(INDEX(Poles!$A:$F,MATCH('Poles Results'!$E24,Poles!$F:$F,0),2)&gt;0,INDEX(Poles!$A:$F,MATCH('Poles Results'!$E24,Poles!$F:$F,0),2),""),"")</f>
        <v/>
      </c>
      <c r="C24" s="120" t="str">
        <f>IFERROR(IF(INDEX(Poles!$A:$F,MATCH('Poles Results'!E24,Poles!$F:$F,0),3)&gt;0,INDEX(Poles!$A:$F,MATCH('Poles Results'!E24,Poles!$F:$F,0),3),""),"")</f>
        <v/>
      </c>
      <c r="D24" s="121" t="str">
        <f>IFERROR(IF(SMALL(Poles!F:F,K24)&gt;1000,"nt",SMALL(Poles!F:F,K24)),"")</f>
        <v/>
      </c>
      <c r="E24" s="159" t="str">
        <f>IF(D24="nt",IFERROR(SMALL(Poles!F:F,K24),""),IFERROR(SMALL(Poles!F:F,K24),""))</f>
        <v/>
      </c>
      <c r="F24" s="122" t="str">
        <f t="shared" si="0"/>
        <v/>
      </c>
      <c r="G24" s="130" t="str">
        <f t="shared" si="1"/>
        <v/>
      </c>
      <c r="K24" s="90">
        <v>23</v>
      </c>
    </row>
    <row r="25" spans="1:11">
      <c r="A25" s="24" t="str">
        <f>IFERROR(IF(INDEX(Poles!$A:$F,MATCH('Poles Results'!$E25,Poles!$F:$F,0),1)&gt;0,INDEX(Poles!$A:$F,MATCH('Poles Results'!$E25,Poles!$F:$F,0),1),""),"")</f>
        <v/>
      </c>
      <c r="B25" s="120" t="str">
        <f>IFERROR(IF(INDEX(Poles!$A:$F,MATCH('Poles Results'!$E25,Poles!$F:$F,0),2)&gt;0,INDEX(Poles!$A:$F,MATCH('Poles Results'!$E25,Poles!$F:$F,0),2),""),"")</f>
        <v/>
      </c>
      <c r="C25" s="120" t="str">
        <f>IFERROR(IF(INDEX(Poles!$A:$F,MATCH('Poles Results'!E25,Poles!$F:$F,0),3)&gt;0,INDEX(Poles!$A:$F,MATCH('Poles Results'!E25,Poles!$F:$F,0),3),""),"")</f>
        <v/>
      </c>
      <c r="D25" s="121" t="str">
        <f>IFERROR(IF(SMALL(Poles!F:F,K25)&gt;1000,"nt",SMALL(Poles!F:F,K25)),"")</f>
        <v/>
      </c>
      <c r="E25" s="159" t="str">
        <f>IF(D25="nt",IFERROR(SMALL(Poles!F:F,K25),""),IFERROR(SMALL(Poles!F:F,K25),""))</f>
        <v/>
      </c>
      <c r="F25" s="122" t="str">
        <f t="shared" si="0"/>
        <v/>
      </c>
      <c r="G25" s="130" t="str">
        <f t="shared" si="1"/>
        <v/>
      </c>
      <c r="K25" s="90">
        <v>24</v>
      </c>
    </row>
    <row r="26" spans="1:11">
      <c r="A26" s="24" t="str">
        <f>IFERROR(IF(INDEX(Poles!$A:$F,MATCH('Poles Results'!$E26,Poles!$F:$F,0),1)&gt;0,INDEX(Poles!$A:$F,MATCH('Poles Results'!$E26,Poles!$F:$F,0),1),""),"")</f>
        <v/>
      </c>
      <c r="B26" s="120" t="str">
        <f>IFERROR(IF(INDEX(Poles!$A:$F,MATCH('Poles Results'!$E26,Poles!$F:$F,0),2)&gt;0,INDEX(Poles!$A:$F,MATCH('Poles Results'!$E26,Poles!$F:$F,0),2),""),"")</f>
        <v/>
      </c>
      <c r="C26" s="120" t="str">
        <f>IFERROR(IF(INDEX(Poles!$A:$F,MATCH('Poles Results'!E26,Poles!$F:$F,0),3)&gt;0,INDEX(Poles!$A:$F,MATCH('Poles Results'!E26,Poles!$F:$F,0),3),""),"")</f>
        <v/>
      </c>
      <c r="D26" s="121" t="str">
        <f>IFERROR(IF(SMALL(Poles!F:F,K26)&gt;1000,"nt",SMALL(Poles!F:F,K26)),"")</f>
        <v/>
      </c>
      <c r="E26" s="159" t="str">
        <f>IF(D26="nt",IFERROR(SMALL(Poles!F:F,K26),""),IFERROR(SMALL(Poles!F:F,K26),""))</f>
        <v/>
      </c>
      <c r="F26" s="122" t="str">
        <f t="shared" si="0"/>
        <v/>
      </c>
      <c r="G26" s="130" t="str">
        <f t="shared" si="1"/>
        <v/>
      </c>
      <c r="K26" s="90">
        <v>25</v>
      </c>
    </row>
    <row r="27" spans="1:11">
      <c r="A27" s="24" t="str">
        <f>IFERROR(IF(INDEX(Poles!$A:$F,MATCH('Poles Results'!$E27,Poles!$F:$F,0),1)&gt;0,INDEX(Poles!$A:$F,MATCH('Poles Results'!$E27,Poles!$F:$F,0),1),""),"")</f>
        <v/>
      </c>
      <c r="B27" s="120" t="str">
        <f>IFERROR(IF(INDEX(Poles!$A:$F,MATCH('Poles Results'!$E27,Poles!$F:$F,0),2)&gt;0,INDEX(Poles!$A:$F,MATCH('Poles Results'!$E27,Poles!$F:$F,0),2),""),"")</f>
        <v/>
      </c>
      <c r="C27" s="120" t="str">
        <f>IFERROR(IF(INDEX(Poles!$A:$F,MATCH('Poles Results'!E27,Poles!$F:$F,0),3)&gt;0,INDEX(Poles!$A:$F,MATCH('Poles Results'!E27,Poles!$F:$F,0),3),""),"")</f>
        <v/>
      </c>
      <c r="D27" s="121" t="str">
        <f>IFERROR(IF(SMALL(Poles!F:F,K27)&gt;1000,"nt",SMALL(Poles!F:F,K27)),"")</f>
        <v/>
      </c>
      <c r="E27" s="159" t="str">
        <f>IF(D27="nt",IFERROR(SMALL(Poles!F:F,K27),""),IFERROR(SMALL(Poles!F:F,K27),""))</f>
        <v/>
      </c>
      <c r="F27" s="122" t="str">
        <f t="shared" si="0"/>
        <v/>
      </c>
      <c r="G27" s="130" t="str">
        <f t="shared" si="1"/>
        <v/>
      </c>
      <c r="K27" s="90">
        <v>26</v>
      </c>
    </row>
    <row r="28" spans="1:11">
      <c r="A28" s="24" t="str">
        <f>IFERROR(IF(INDEX(Poles!$A:$F,MATCH('Poles Results'!$E28,Poles!$F:$F,0),1)&gt;0,INDEX(Poles!$A:$F,MATCH('Poles Results'!$E28,Poles!$F:$F,0),1),""),"")</f>
        <v/>
      </c>
      <c r="B28" s="120" t="str">
        <f>IFERROR(IF(INDEX(Poles!$A:$F,MATCH('Poles Results'!$E28,Poles!$F:$F,0),2)&gt;0,INDEX(Poles!$A:$F,MATCH('Poles Results'!$E28,Poles!$F:$F,0),2),""),"")</f>
        <v/>
      </c>
      <c r="C28" s="120" t="str">
        <f>IFERROR(IF(INDEX(Poles!$A:$F,MATCH('Poles Results'!E28,Poles!$F:$F,0),3)&gt;0,INDEX(Poles!$A:$F,MATCH('Poles Results'!E28,Poles!$F:$F,0),3),""),"")</f>
        <v/>
      </c>
      <c r="D28" s="121" t="str">
        <f>IFERROR(IF(SMALL(Poles!F:F,K28)&gt;1000,"nt",SMALL(Poles!F:F,K28)),"")</f>
        <v/>
      </c>
      <c r="E28" s="159" t="str">
        <f>IF(D28="nt",IFERROR(SMALL(Poles!F:F,K28),""),IFERROR(SMALL(Poles!F:F,K28),""))</f>
        <v/>
      </c>
      <c r="F28" s="122" t="str">
        <f t="shared" si="0"/>
        <v/>
      </c>
      <c r="G28" s="130" t="str">
        <f t="shared" si="1"/>
        <v/>
      </c>
      <c r="K28" s="90">
        <v>27</v>
      </c>
    </row>
    <row r="29" spans="1:11">
      <c r="A29" s="24" t="str">
        <f>IFERROR(IF(INDEX(Poles!$A:$F,MATCH('Poles Results'!$E29,Poles!$F:$F,0),1)&gt;0,INDEX(Poles!$A:$F,MATCH('Poles Results'!$E29,Poles!$F:$F,0),1),""),"")</f>
        <v/>
      </c>
      <c r="B29" s="120" t="str">
        <f>IFERROR(IF(INDEX(Poles!$A:$F,MATCH('Poles Results'!$E29,Poles!$F:$F,0),2)&gt;0,INDEX(Poles!$A:$F,MATCH('Poles Results'!$E29,Poles!$F:$F,0),2),""),"")</f>
        <v/>
      </c>
      <c r="C29" s="120" t="str">
        <f>IFERROR(IF(INDEX(Poles!$A:$F,MATCH('Poles Results'!E29,Poles!$F:$F,0),3)&gt;0,INDEX(Poles!$A:$F,MATCH('Poles Results'!E29,Poles!$F:$F,0),3),""),"")</f>
        <v/>
      </c>
      <c r="D29" s="121" t="str">
        <f>IFERROR(IF(SMALL(Poles!F:F,K29)&gt;1000,"nt",SMALL(Poles!F:F,K29)),"")</f>
        <v/>
      </c>
      <c r="E29" s="159" t="str">
        <f>IF(D29="nt",IFERROR(SMALL(Poles!F:F,K29),""),IFERROR(SMALL(Poles!F:F,K29),""))</f>
        <v/>
      </c>
      <c r="F29" s="122" t="str">
        <f t="shared" si="0"/>
        <v/>
      </c>
      <c r="G29" s="130" t="str">
        <f t="shared" si="1"/>
        <v/>
      </c>
      <c r="K29" s="90">
        <v>28</v>
      </c>
    </row>
    <row r="30" spans="1:11">
      <c r="A30" s="24" t="str">
        <f>IFERROR(IF(INDEX(Poles!$A:$F,MATCH('Poles Results'!$E30,Poles!$F:$F,0),1)&gt;0,INDEX(Poles!$A:$F,MATCH('Poles Results'!$E30,Poles!$F:$F,0),1),""),"")</f>
        <v/>
      </c>
      <c r="B30" s="120" t="str">
        <f>IFERROR(IF(INDEX(Poles!$A:$F,MATCH('Poles Results'!$E30,Poles!$F:$F,0),2)&gt;0,INDEX(Poles!$A:$F,MATCH('Poles Results'!$E30,Poles!$F:$F,0),2),""),"")</f>
        <v/>
      </c>
      <c r="C30" s="120" t="str">
        <f>IFERROR(IF(INDEX(Poles!$A:$F,MATCH('Poles Results'!E30,Poles!$F:$F,0),3)&gt;0,INDEX(Poles!$A:$F,MATCH('Poles Results'!E30,Poles!$F:$F,0),3),""),"")</f>
        <v/>
      </c>
      <c r="D30" s="121" t="str">
        <f>IFERROR(IF(SMALL(Poles!F:F,K30)&gt;1000,"nt",SMALL(Poles!F:F,K30)),"")</f>
        <v/>
      </c>
      <c r="E30" s="159" t="str">
        <f>IF(D30="nt",IFERROR(SMALL(Poles!F:F,K30),""),IFERROR(SMALL(Poles!F:F,K30),""))</f>
        <v/>
      </c>
      <c r="F30" s="122" t="str">
        <f t="shared" si="0"/>
        <v/>
      </c>
      <c r="G30" s="130" t="str">
        <f t="shared" si="1"/>
        <v/>
      </c>
      <c r="K30" s="90">
        <v>29</v>
      </c>
    </row>
    <row r="31" spans="1:11">
      <c r="A31" s="24" t="str">
        <f>IFERROR(IF(INDEX(Poles!$A:$F,MATCH('Poles Results'!$E31,Poles!$F:$F,0),1)&gt;0,INDEX(Poles!$A:$F,MATCH('Poles Results'!$E31,Poles!$F:$F,0),1),""),"")</f>
        <v/>
      </c>
      <c r="B31" s="120" t="str">
        <f>IFERROR(IF(INDEX(Poles!$A:$F,MATCH('Poles Results'!$E31,Poles!$F:$F,0),2)&gt;0,INDEX(Poles!$A:$F,MATCH('Poles Results'!$E31,Poles!$F:$F,0),2),""),"")</f>
        <v/>
      </c>
      <c r="C31" s="120" t="str">
        <f>IFERROR(IF(INDEX(Poles!$A:$F,MATCH('Poles Results'!E31,Poles!$F:$F,0),3)&gt;0,INDEX(Poles!$A:$F,MATCH('Poles Results'!E31,Poles!$F:$F,0),3),""),"")</f>
        <v/>
      </c>
      <c r="D31" s="121" t="str">
        <f>IFERROR(IF(SMALL(Poles!F:F,K31)&gt;1000,"nt",SMALL(Poles!F:F,K31)),"")</f>
        <v/>
      </c>
      <c r="E31" s="159" t="str">
        <f>IF(D31="nt",IFERROR(SMALL(Poles!F:F,K31),""),IFERROR(SMALL(Poles!F:F,K31),""))</f>
        <v/>
      </c>
      <c r="F31" s="122" t="str">
        <f t="shared" si="0"/>
        <v/>
      </c>
      <c r="G31" s="130" t="str">
        <f t="shared" si="1"/>
        <v/>
      </c>
      <c r="K31" s="90">
        <v>30</v>
      </c>
    </row>
    <row r="32" spans="1:11">
      <c r="A32" s="24" t="str">
        <f>IFERROR(IF(INDEX(Poles!$A:$F,MATCH('Poles Results'!$E32,Poles!$F:$F,0),1)&gt;0,INDEX(Poles!$A:$F,MATCH('Poles Results'!$E32,Poles!$F:$F,0),1),""),"")</f>
        <v/>
      </c>
      <c r="B32" s="120" t="str">
        <f>IFERROR(IF(INDEX(Poles!$A:$F,MATCH('Poles Results'!$E32,Poles!$F:$F,0),2)&gt;0,INDEX(Poles!$A:$F,MATCH('Poles Results'!$E32,Poles!$F:$F,0),2),""),"")</f>
        <v/>
      </c>
      <c r="C32" s="120" t="str">
        <f>IFERROR(IF(INDEX(Poles!$A:$F,MATCH('Poles Results'!E32,Poles!$F:$F,0),3)&gt;0,INDEX(Poles!$A:$F,MATCH('Poles Results'!E32,Poles!$F:$F,0),3),""),"")</f>
        <v/>
      </c>
      <c r="D32" s="121" t="str">
        <f>IFERROR(IF(SMALL(Poles!F:F,K32)&gt;1000,"nt",SMALL(Poles!F:F,K32)),"")</f>
        <v/>
      </c>
      <c r="E32" s="159" t="str">
        <f>IF(D32="nt",IFERROR(SMALL(Poles!F:F,K32),""),IFERROR(SMALL(Poles!F:F,K32),""))</f>
        <v/>
      </c>
      <c r="F32" s="122" t="str">
        <f t="shared" si="0"/>
        <v/>
      </c>
      <c r="G32" s="130" t="str">
        <f t="shared" si="1"/>
        <v/>
      </c>
      <c r="K32" s="90">
        <v>31</v>
      </c>
    </row>
    <row r="33" spans="1:11">
      <c r="A33" s="24" t="str">
        <f>IFERROR(IF(INDEX(Poles!$A:$F,MATCH('Poles Results'!$E33,Poles!$F:$F,0),1)&gt;0,INDEX(Poles!$A:$F,MATCH('Poles Results'!$E33,Poles!$F:$F,0),1),""),"")</f>
        <v/>
      </c>
      <c r="B33" s="120" t="str">
        <f>IFERROR(IF(INDEX(Poles!$A:$F,MATCH('Poles Results'!$E33,Poles!$F:$F,0),2)&gt;0,INDEX(Poles!$A:$F,MATCH('Poles Results'!$E33,Poles!$F:$F,0),2),""),"")</f>
        <v/>
      </c>
      <c r="C33" s="120" t="str">
        <f>IFERROR(IF(INDEX(Poles!$A:$F,MATCH('Poles Results'!E33,Poles!$F:$F,0),3)&gt;0,INDEX(Poles!$A:$F,MATCH('Poles Results'!E33,Poles!$F:$F,0),3),""),"")</f>
        <v/>
      </c>
      <c r="D33" s="121" t="str">
        <f>IFERROR(IF(SMALL(Poles!F:F,K33)&gt;1000,"nt",SMALL(Poles!F:F,K33)),"")</f>
        <v/>
      </c>
      <c r="E33" s="159" t="str">
        <f>IF(D33="nt",IFERROR(SMALL(Poles!F:F,K33),""),IFERROR(SMALL(Poles!F:F,K33),""))</f>
        <v/>
      </c>
      <c r="F33" s="122" t="str">
        <f t="shared" si="0"/>
        <v/>
      </c>
      <c r="G33" s="130" t="str">
        <f t="shared" si="1"/>
        <v/>
      </c>
      <c r="K33" s="90">
        <v>32</v>
      </c>
    </row>
    <row r="34" spans="1:11">
      <c r="A34" s="24" t="str">
        <f>IFERROR(IF(INDEX(Poles!$A:$F,MATCH('Poles Results'!$E34,Poles!$F:$F,0),1)&gt;0,INDEX(Poles!$A:$F,MATCH('Poles Results'!$E34,Poles!$F:$F,0),1),""),"")</f>
        <v/>
      </c>
      <c r="B34" s="120" t="str">
        <f>IFERROR(IF(INDEX(Poles!$A:$F,MATCH('Poles Results'!$E34,Poles!$F:$F,0),2)&gt;0,INDEX(Poles!$A:$F,MATCH('Poles Results'!$E34,Poles!$F:$F,0),2),""),"")</f>
        <v/>
      </c>
      <c r="C34" s="120" t="str">
        <f>IFERROR(IF(INDEX(Poles!$A:$F,MATCH('Poles Results'!E34,Poles!$F:$F,0),3)&gt;0,INDEX(Poles!$A:$F,MATCH('Poles Results'!E34,Poles!$F:$F,0),3),""),"")</f>
        <v/>
      </c>
      <c r="D34" s="121" t="str">
        <f>IFERROR(IF(SMALL(Poles!F:F,K34)&gt;1000,"nt",SMALL(Poles!F:F,K34)),"")</f>
        <v/>
      </c>
      <c r="E34" s="159" t="str">
        <f>IF(D34="nt",IFERROR(SMALL(Poles!F:F,K34),""),IFERROR(SMALL(Poles!F:F,K34),""))</f>
        <v/>
      </c>
      <c r="F34" s="122" t="str">
        <f t="shared" ref="F34:F51" si="2">IFERROR(VLOOKUP(D34,$H$3:$I$5,2,TRUE),"")</f>
        <v/>
      </c>
      <c r="G34" s="130" t="str">
        <f t="shared" si="1"/>
        <v/>
      </c>
      <c r="K34" s="90">
        <v>33</v>
      </c>
    </row>
    <row r="35" spans="1:11">
      <c r="A35" s="24" t="str">
        <f>IFERROR(IF(INDEX(Poles!$A:$F,MATCH('Poles Results'!$E35,Poles!$F:$F,0),1)&gt;0,INDEX(Poles!$A:$F,MATCH('Poles Results'!$E35,Poles!$F:$F,0),1),""),"")</f>
        <v/>
      </c>
      <c r="B35" s="120" t="str">
        <f>IFERROR(IF(INDEX(Poles!$A:$F,MATCH('Poles Results'!$E35,Poles!$F:$F,0),2)&gt;0,INDEX(Poles!$A:$F,MATCH('Poles Results'!$E35,Poles!$F:$F,0),2),""),"")</f>
        <v/>
      </c>
      <c r="C35" s="120" t="str">
        <f>IFERROR(IF(INDEX(Poles!$A:$F,MATCH('Poles Results'!E35,Poles!$F:$F,0),3)&gt;0,INDEX(Poles!$A:$F,MATCH('Poles Results'!E35,Poles!$F:$F,0),3),""),"")</f>
        <v/>
      </c>
      <c r="D35" s="121" t="str">
        <f>IFERROR(IF(SMALL(Poles!F:F,K35)&gt;1000,"nt",SMALL(Poles!F:F,K35)),"")</f>
        <v/>
      </c>
      <c r="E35" s="159" t="str">
        <f>IF(D35="nt",IFERROR(SMALL(Poles!F:F,K35),""),IFERROR(SMALL(Poles!F:F,K35),""))</f>
        <v/>
      </c>
      <c r="F35" s="122" t="str">
        <f t="shared" si="2"/>
        <v/>
      </c>
      <c r="G35" s="130" t="str">
        <f t="shared" si="1"/>
        <v/>
      </c>
      <c r="K35" s="90">
        <v>34</v>
      </c>
    </row>
    <row r="36" spans="1:11">
      <c r="A36" s="24" t="str">
        <f>IFERROR(IF(INDEX(Poles!$A:$F,MATCH('Poles Results'!$E36,Poles!$F:$F,0),1)&gt;0,INDEX(Poles!$A:$F,MATCH('Poles Results'!$E36,Poles!$F:$F,0),1),""),"")</f>
        <v/>
      </c>
      <c r="B36" s="120" t="str">
        <f>IFERROR(IF(INDEX(Poles!$A:$F,MATCH('Poles Results'!$E36,Poles!$F:$F,0),2)&gt;0,INDEX(Poles!$A:$F,MATCH('Poles Results'!$E36,Poles!$F:$F,0),2),""),"")</f>
        <v/>
      </c>
      <c r="C36" s="120" t="str">
        <f>IFERROR(IF(INDEX(Poles!$A:$F,MATCH('Poles Results'!E36,Poles!$F:$F,0),3)&gt;0,INDEX(Poles!$A:$F,MATCH('Poles Results'!E36,Poles!$F:$F,0),3),""),"")</f>
        <v/>
      </c>
      <c r="D36" s="121" t="str">
        <f>IFERROR(IF(SMALL(Poles!F:F,K36)&gt;1000,"nt",SMALL(Poles!F:F,K36)),"")</f>
        <v/>
      </c>
      <c r="E36" s="159" t="str">
        <f>IF(D36="nt",IFERROR(SMALL(Poles!F:F,K36),""),IFERROR(SMALL(Poles!F:F,K36),""))</f>
        <v/>
      </c>
      <c r="F36" s="122" t="str">
        <f t="shared" si="2"/>
        <v/>
      </c>
      <c r="G36" s="130" t="str">
        <f t="shared" si="1"/>
        <v/>
      </c>
      <c r="K36" s="90">
        <v>35</v>
      </c>
    </row>
    <row r="37" spans="1:11">
      <c r="A37" s="24" t="str">
        <f>IFERROR(IF(INDEX(Poles!$A:$F,MATCH('Poles Results'!$E37,Poles!$F:$F,0),1)&gt;0,INDEX(Poles!$A:$F,MATCH('Poles Results'!$E37,Poles!$F:$F,0),1),""),"")</f>
        <v/>
      </c>
      <c r="B37" s="120" t="str">
        <f>IFERROR(IF(INDEX(Poles!$A:$F,MATCH('Poles Results'!$E37,Poles!$F:$F,0),2)&gt;0,INDEX(Poles!$A:$F,MATCH('Poles Results'!$E37,Poles!$F:$F,0),2),""),"")</f>
        <v/>
      </c>
      <c r="C37" s="120" t="str">
        <f>IFERROR(IF(INDEX(Poles!$A:$F,MATCH('Poles Results'!E37,Poles!$F:$F,0),3)&gt;0,INDEX(Poles!$A:$F,MATCH('Poles Results'!E37,Poles!$F:$F,0),3),""),"")</f>
        <v/>
      </c>
      <c r="D37" s="121" t="str">
        <f>IFERROR(IF(SMALL(Poles!F:F,K37)&gt;1000,"nt",SMALL(Poles!F:F,K37)),"")</f>
        <v/>
      </c>
      <c r="E37" s="159" t="str">
        <f>IF(D37="nt",IFERROR(SMALL(Poles!F:F,K37),""),IFERROR(SMALL(Poles!F:F,K37),""))</f>
        <v/>
      </c>
      <c r="F37" s="122" t="str">
        <f t="shared" si="2"/>
        <v/>
      </c>
      <c r="G37" s="130" t="str">
        <f t="shared" si="1"/>
        <v/>
      </c>
      <c r="K37" s="90">
        <v>36</v>
      </c>
    </row>
    <row r="38" spans="1:11">
      <c r="A38" s="24" t="str">
        <f>IFERROR(IF(INDEX(Poles!$A:$F,MATCH('Poles Results'!$E38,Poles!$F:$F,0),1)&gt;0,INDEX(Poles!$A:$F,MATCH('Poles Results'!$E38,Poles!$F:$F,0),1),""),"")</f>
        <v/>
      </c>
      <c r="B38" s="120" t="str">
        <f>IFERROR(IF(INDEX(Poles!$A:$F,MATCH('Poles Results'!$E38,Poles!$F:$F,0),2)&gt;0,INDEX(Poles!$A:$F,MATCH('Poles Results'!$E38,Poles!$F:$F,0),2),""),"")</f>
        <v/>
      </c>
      <c r="C38" s="120" t="str">
        <f>IFERROR(IF(INDEX(Poles!$A:$F,MATCH('Poles Results'!E38,Poles!$F:$F,0),3)&gt;0,INDEX(Poles!$A:$F,MATCH('Poles Results'!E38,Poles!$F:$F,0),3),""),"")</f>
        <v/>
      </c>
      <c r="D38" s="121" t="str">
        <f>IFERROR(IF(SMALL(Poles!F:F,K38)&gt;1000,"nt",SMALL(Poles!F:F,K38)),"")</f>
        <v/>
      </c>
      <c r="E38" s="159" t="str">
        <f>IF(D38="nt",IFERROR(SMALL(Poles!F:F,K38),""),IFERROR(SMALL(Poles!F:F,K38),""))</f>
        <v/>
      </c>
      <c r="F38" s="122" t="str">
        <f t="shared" si="2"/>
        <v/>
      </c>
      <c r="G38" s="130" t="str">
        <f t="shared" si="1"/>
        <v/>
      </c>
      <c r="K38" s="90">
        <v>37</v>
      </c>
    </row>
    <row r="39" spans="1:11">
      <c r="A39" s="24" t="str">
        <f>IFERROR(IF(INDEX(Poles!$A:$F,MATCH('Poles Results'!$E39,Poles!$F:$F,0),1)&gt;0,INDEX(Poles!$A:$F,MATCH('Poles Results'!$E39,Poles!$F:$F,0),1),""),"")</f>
        <v/>
      </c>
      <c r="B39" s="120" t="str">
        <f>IFERROR(IF(INDEX(Poles!$A:$F,MATCH('Poles Results'!$E39,Poles!$F:$F,0),2)&gt;0,INDEX(Poles!$A:$F,MATCH('Poles Results'!$E39,Poles!$F:$F,0),2),""),"")</f>
        <v/>
      </c>
      <c r="C39" s="120" t="str">
        <f>IFERROR(IF(INDEX(Poles!$A:$F,MATCH('Poles Results'!E39,Poles!$F:$F,0),3)&gt;0,INDEX(Poles!$A:$F,MATCH('Poles Results'!E39,Poles!$F:$F,0),3),""),"")</f>
        <v/>
      </c>
      <c r="D39" s="121" t="str">
        <f>IFERROR(IF(SMALL(Poles!F:F,K39)&gt;1000,"nt",SMALL(Poles!F:F,K39)),"")</f>
        <v/>
      </c>
      <c r="E39" s="159" t="str">
        <f>IF(D39="nt",IFERROR(SMALL(Poles!F:F,K39),""),IFERROR(SMALL(Poles!F:F,K39),""))</f>
        <v/>
      </c>
      <c r="F39" s="122" t="str">
        <f t="shared" si="2"/>
        <v/>
      </c>
      <c r="G39" s="130" t="str">
        <f t="shared" si="1"/>
        <v/>
      </c>
      <c r="K39" s="90">
        <v>38</v>
      </c>
    </row>
    <row r="40" spans="1:11">
      <c r="A40" s="24" t="str">
        <f>IFERROR(IF(INDEX(Poles!$A:$F,MATCH('Poles Results'!$E40,Poles!$F:$F,0),1)&gt;0,INDEX(Poles!$A:$F,MATCH('Poles Results'!$E40,Poles!$F:$F,0),1),""),"")</f>
        <v/>
      </c>
      <c r="B40" s="120" t="str">
        <f>IFERROR(IF(INDEX(Poles!$A:$F,MATCH('Poles Results'!$E40,Poles!$F:$F,0),2)&gt;0,INDEX(Poles!$A:$F,MATCH('Poles Results'!$E40,Poles!$F:$F,0),2),""),"")</f>
        <v/>
      </c>
      <c r="C40" s="120" t="str">
        <f>IFERROR(IF(INDEX(Poles!$A:$F,MATCH('Poles Results'!E40,Poles!$F:$F,0),3)&gt;0,INDEX(Poles!$A:$F,MATCH('Poles Results'!E40,Poles!$F:$F,0),3),""),"")</f>
        <v/>
      </c>
      <c r="D40" s="121" t="str">
        <f>IFERROR(IF(SMALL(Poles!F:F,K40)&gt;1000,"nt",SMALL(Poles!F:F,K40)),"")</f>
        <v/>
      </c>
      <c r="E40" s="159" t="str">
        <f>IF(D40="nt",IFERROR(SMALL(Poles!F:F,K40),""),IFERROR(SMALL(Poles!F:F,K40),""))</f>
        <v/>
      </c>
      <c r="F40" s="122" t="str">
        <f t="shared" si="2"/>
        <v/>
      </c>
      <c r="G40" s="130" t="str">
        <f t="shared" si="1"/>
        <v/>
      </c>
      <c r="K40" s="90">
        <v>39</v>
      </c>
    </row>
    <row r="41" spans="1:11">
      <c r="A41" s="24" t="str">
        <f>IFERROR(IF(INDEX(Poles!$A:$F,MATCH('Poles Results'!$E41,Poles!$F:$F,0),1)&gt;0,INDEX(Poles!$A:$F,MATCH('Poles Results'!$E41,Poles!$F:$F,0),1),""),"")</f>
        <v/>
      </c>
      <c r="B41" s="120" t="str">
        <f>IFERROR(IF(INDEX(Poles!$A:$F,MATCH('Poles Results'!$E41,Poles!$F:$F,0),2)&gt;0,INDEX(Poles!$A:$F,MATCH('Poles Results'!$E41,Poles!$F:$F,0),2),""),"")</f>
        <v/>
      </c>
      <c r="C41" s="120" t="str">
        <f>IFERROR(IF(INDEX(Poles!$A:$F,MATCH('Poles Results'!E41,Poles!$F:$F,0),3)&gt;0,INDEX(Poles!$A:$F,MATCH('Poles Results'!E41,Poles!$F:$F,0),3),""),"")</f>
        <v/>
      </c>
      <c r="D41" s="121" t="str">
        <f>IFERROR(IF(SMALL(Poles!F:F,K41)&gt;1000,"nt",SMALL(Poles!F:F,K41)),"")</f>
        <v/>
      </c>
      <c r="E41" s="159" t="str">
        <f>IF(D41="nt",IFERROR(SMALL(Poles!F:F,K41),""),IFERROR(SMALL(Poles!F:F,K41),""))</f>
        <v/>
      </c>
      <c r="F41" s="122" t="str">
        <f t="shared" si="2"/>
        <v/>
      </c>
      <c r="G41" s="130" t="str">
        <f t="shared" si="1"/>
        <v/>
      </c>
      <c r="K41" s="90">
        <v>40</v>
      </c>
    </row>
    <row r="42" spans="1:11">
      <c r="A42" s="24" t="str">
        <f>IFERROR(IF(INDEX(Poles!$A:$F,MATCH('Poles Results'!$E42,Poles!$F:$F,0),1)&gt;0,INDEX(Poles!$A:$F,MATCH('Poles Results'!$E42,Poles!$F:$F,0),1),""),"")</f>
        <v/>
      </c>
      <c r="B42" s="120" t="str">
        <f>IFERROR(IF(INDEX(Poles!$A:$F,MATCH('Poles Results'!$E42,Poles!$F:$F,0),2)&gt;0,INDEX(Poles!$A:$F,MATCH('Poles Results'!$E42,Poles!$F:$F,0),2),""),"")</f>
        <v/>
      </c>
      <c r="C42" s="120" t="str">
        <f>IFERROR(IF(INDEX(Poles!$A:$F,MATCH('Poles Results'!E42,Poles!$F:$F,0),3)&gt;0,INDEX(Poles!$A:$F,MATCH('Poles Results'!E42,Poles!$F:$F,0),3),""),"")</f>
        <v/>
      </c>
      <c r="D42" s="121" t="str">
        <f>IFERROR(IF(SMALL(Poles!F:F,K42)&gt;1000,"nt",SMALL(Poles!F:F,K42)),"")</f>
        <v/>
      </c>
      <c r="E42" s="159" t="str">
        <f>IF(D42="nt",IFERROR(SMALL(Poles!F:F,K42),""),IFERROR(SMALL(Poles!F:F,K42),""))</f>
        <v/>
      </c>
      <c r="F42" s="122" t="str">
        <f t="shared" si="2"/>
        <v/>
      </c>
      <c r="G42" s="130" t="str">
        <f t="shared" si="1"/>
        <v/>
      </c>
      <c r="K42" s="90">
        <v>41</v>
      </c>
    </row>
    <row r="43" spans="1:11">
      <c r="A43" s="24" t="str">
        <f>IFERROR(IF(INDEX(Poles!$A:$F,MATCH('Poles Results'!$E43,Poles!$F:$F,0),1)&gt;0,INDEX(Poles!$A:$F,MATCH('Poles Results'!$E43,Poles!$F:$F,0),1),""),"")</f>
        <v/>
      </c>
      <c r="B43" s="120" t="str">
        <f>IFERROR(IF(INDEX(Poles!$A:$F,MATCH('Poles Results'!$E43,Poles!$F:$F,0),2)&gt;0,INDEX(Poles!$A:$F,MATCH('Poles Results'!$E43,Poles!$F:$F,0),2),""),"")</f>
        <v/>
      </c>
      <c r="C43" s="120" t="str">
        <f>IFERROR(IF(INDEX(Poles!$A:$F,MATCH('Poles Results'!E43,Poles!$F:$F,0),3)&gt;0,INDEX(Poles!$A:$F,MATCH('Poles Results'!E43,Poles!$F:$F,0),3),""),"")</f>
        <v/>
      </c>
      <c r="D43" s="121" t="str">
        <f>IFERROR(IF(SMALL(Poles!F:F,K43)&gt;1000,"nt",SMALL(Poles!F:F,K43)),"")</f>
        <v/>
      </c>
      <c r="E43" s="159" t="str">
        <f>IF(D43="nt",IFERROR(SMALL(Poles!F:F,K43),""),IFERROR(SMALL(Poles!F:F,K43),""))</f>
        <v/>
      </c>
      <c r="F43" s="122" t="str">
        <f t="shared" si="2"/>
        <v/>
      </c>
      <c r="G43" s="130" t="str">
        <f t="shared" si="1"/>
        <v/>
      </c>
      <c r="K43" s="90">
        <v>42</v>
      </c>
    </row>
    <row r="44" spans="1:11">
      <c r="A44" s="24" t="str">
        <f>IFERROR(IF(INDEX(Poles!$A:$F,MATCH('Poles Results'!$E44,Poles!$F:$F,0),1)&gt;0,INDEX(Poles!$A:$F,MATCH('Poles Results'!$E44,Poles!$F:$F,0),1),""),"")</f>
        <v/>
      </c>
      <c r="B44" s="120" t="str">
        <f>IFERROR(IF(INDEX(Poles!$A:$F,MATCH('Poles Results'!$E44,Poles!$F:$F,0),2)&gt;0,INDEX(Poles!$A:$F,MATCH('Poles Results'!$E44,Poles!$F:$F,0),2),""),"")</f>
        <v/>
      </c>
      <c r="C44" s="120" t="str">
        <f>IFERROR(IF(INDEX(Poles!$A:$F,MATCH('Poles Results'!E44,Poles!$F:$F,0),3)&gt;0,INDEX(Poles!$A:$F,MATCH('Poles Results'!E44,Poles!$F:$F,0),3),""),"")</f>
        <v/>
      </c>
      <c r="D44" s="121" t="str">
        <f>IFERROR(IF(SMALL(Poles!F:F,K44)&gt;1000,"nt",SMALL(Poles!F:F,K44)),"")</f>
        <v/>
      </c>
      <c r="E44" s="159" t="str">
        <f>IF(D44="nt",IFERROR(SMALL(Poles!F:F,K44),""),IFERROR(SMALL(Poles!F:F,K44),""))</f>
        <v/>
      </c>
      <c r="F44" s="122" t="str">
        <f t="shared" si="2"/>
        <v/>
      </c>
      <c r="G44" s="130" t="str">
        <f t="shared" si="1"/>
        <v/>
      </c>
      <c r="K44" s="90">
        <v>43</v>
      </c>
    </row>
    <row r="45" spans="1:11">
      <c r="A45" s="24" t="str">
        <f>IFERROR(IF(INDEX(Poles!$A:$F,MATCH('Poles Results'!$E45,Poles!$F:$F,0),1)&gt;0,INDEX(Poles!$A:$F,MATCH('Poles Results'!$E45,Poles!$F:$F,0),1),""),"")</f>
        <v/>
      </c>
      <c r="B45" s="120" t="str">
        <f>IFERROR(IF(INDEX(Poles!$A:$F,MATCH('Poles Results'!$E45,Poles!$F:$F,0),2)&gt;0,INDEX(Poles!$A:$F,MATCH('Poles Results'!$E45,Poles!$F:$F,0),2),""),"")</f>
        <v/>
      </c>
      <c r="C45" s="120" t="str">
        <f>IFERROR(IF(INDEX(Poles!$A:$F,MATCH('Poles Results'!E45,Poles!$F:$F,0),3)&gt;0,INDEX(Poles!$A:$F,MATCH('Poles Results'!E45,Poles!$F:$F,0),3),""),"")</f>
        <v/>
      </c>
      <c r="D45" s="121" t="str">
        <f>IFERROR(IF(SMALL(Poles!F:F,K45)&gt;1000,"nt",SMALL(Poles!F:F,K45)),"")</f>
        <v/>
      </c>
      <c r="E45" s="159" t="str">
        <f>IF(D45="nt",IFERROR(SMALL(Poles!F:F,K45),""),IFERROR(SMALL(Poles!F:F,K45),""))</f>
        <v/>
      </c>
      <c r="F45" s="122" t="str">
        <f t="shared" si="2"/>
        <v/>
      </c>
      <c r="G45" s="130" t="str">
        <f t="shared" si="1"/>
        <v/>
      </c>
      <c r="K45" s="90">
        <v>44</v>
      </c>
    </row>
    <row r="46" spans="1:11">
      <c r="A46" s="24" t="str">
        <f>IFERROR(IF(INDEX(Poles!$A:$F,MATCH('Poles Results'!$E46,Poles!$F:$F,0),1)&gt;0,INDEX(Poles!$A:$F,MATCH('Poles Results'!$E46,Poles!$F:$F,0),1),""),"")</f>
        <v/>
      </c>
      <c r="B46" s="120" t="str">
        <f>IFERROR(IF(INDEX(Poles!$A:$F,MATCH('Poles Results'!$E46,Poles!$F:$F,0),2)&gt;0,INDEX(Poles!$A:$F,MATCH('Poles Results'!$E46,Poles!$F:$F,0),2),""),"")</f>
        <v/>
      </c>
      <c r="C46" s="120" t="str">
        <f>IFERROR(IF(INDEX(Poles!$A:$F,MATCH('Poles Results'!E46,Poles!$F:$F,0),3)&gt;0,INDEX(Poles!$A:$F,MATCH('Poles Results'!E46,Poles!$F:$F,0),3),""),"")</f>
        <v/>
      </c>
      <c r="D46" s="121" t="str">
        <f>IFERROR(IF(SMALL(Poles!F:F,K46)&gt;1000,"nt",SMALL(Poles!F:F,K46)),"")</f>
        <v/>
      </c>
      <c r="E46" s="159" t="str">
        <f>IF(D46="nt",IFERROR(SMALL(Poles!F:F,K46),""),IFERROR(SMALL(Poles!F:F,K46),""))</f>
        <v/>
      </c>
      <c r="F46" s="122" t="str">
        <f t="shared" si="2"/>
        <v/>
      </c>
      <c r="G46" s="130" t="str">
        <f t="shared" si="1"/>
        <v/>
      </c>
      <c r="K46" s="90">
        <v>45</v>
      </c>
    </row>
    <row r="47" spans="1:11">
      <c r="A47" s="24" t="str">
        <f>IFERROR(IF(INDEX(Poles!$A:$F,MATCH('Poles Results'!$E47,Poles!$F:$F,0),1)&gt;0,INDEX(Poles!$A:$F,MATCH('Poles Results'!$E47,Poles!$F:$F,0),1),""),"")</f>
        <v/>
      </c>
      <c r="B47" s="120" t="str">
        <f>IFERROR(IF(INDEX(Poles!$A:$F,MATCH('Poles Results'!$E47,Poles!$F:$F,0),2)&gt;0,INDEX(Poles!$A:$F,MATCH('Poles Results'!$E47,Poles!$F:$F,0),2),""),"")</f>
        <v/>
      </c>
      <c r="C47" s="120" t="str">
        <f>IFERROR(IF(INDEX(Poles!$A:$F,MATCH('Poles Results'!E47,Poles!$F:$F,0),3)&gt;0,INDEX(Poles!$A:$F,MATCH('Poles Results'!E47,Poles!$F:$F,0),3),""),"")</f>
        <v/>
      </c>
      <c r="D47" s="121" t="str">
        <f>IFERROR(IF(SMALL(Poles!F:F,K47)&gt;1000,"nt",SMALL(Poles!F:F,K47)),"")</f>
        <v/>
      </c>
      <c r="E47" s="159" t="str">
        <f>IF(D47="nt",IFERROR(SMALL(Poles!F:F,K47),""),IFERROR(SMALL(Poles!F:F,K47),""))</f>
        <v/>
      </c>
      <c r="F47" s="122" t="str">
        <f t="shared" si="2"/>
        <v/>
      </c>
      <c r="G47" s="130" t="str">
        <f t="shared" si="1"/>
        <v/>
      </c>
      <c r="K47" s="90">
        <v>46</v>
      </c>
    </row>
    <row r="48" spans="1:11">
      <c r="A48" s="24" t="str">
        <f>IFERROR(IF(INDEX(Poles!$A:$F,MATCH('Poles Results'!$E48,Poles!$F:$F,0),1)&gt;0,INDEX(Poles!$A:$F,MATCH('Poles Results'!$E48,Poles!$F:$F,0),1),""),"")</f>
        <v/>
      </c>
      <c r="B48" s="120" t="str">
        <f>IFERROR(IF(INDEX(Poles!$A:$F,MATCH('Poles Results'!$E48,Poles!$F:$F,0),2)&gt;0,INDEX(Poles!$A:$F,MATCH('Poles Results'!$E48,Poles!$F:$F,0),2),""),"")</f>
        <v/>
      </c>
      <c r="C48" s="120" t="str">
        <f>IFERROR(IF(INDEX(Poles!$A:$F,MATCH('Poles Results'!E48,Poles!$F:$F,0),3)&gt;0,INDEX(Poles!$A:$F,MATCH('Poles Results'!E48,Poles!$F:$F,0),3),""),"")</f>
        <v/>
      </c>
      <c r="D48" s="121" t="str">
        <f>IFERROR(IF(SMALL(Poles!F:F,K48)&gt;1000,"nt",SMALL(Poles!F:F,K48)),"")</f>
        <v/>
      </c>
      <c r="E48" s="159" t="str">
        <f>IF(D48="nt",IFERROR(SMALL(Poles!F:F,K48),""),IFERROR(SMALL(Poles!F:F,K48),""))</f>
        <v/>
      </c>
      <c r="F48" s="122" t="str">
        <f t="shared" si="2"/>
        <v/>
      </c>
      <c r="G48" s="130" t="str">
        <f t="shared" si="1"/>
        <v/>
      </c>
      <c r="K48" s="90">
        <v>47</v>
      </c>
    </row>
    <row r="49" spans="1:11">
      <c r="A49" s="24" t="str">
        <f>IFERROR(IF(INDEX(Poles!$A:$F,MATCH('Poles Results'!$E49,Poles!$F:$F,0),1)&gt;0,INDEX(Poles!$A:$F,MATCH('Poles Results'!$E49,Poles!$F:$F,0),1),""),"")</f>
        <v/>
      </c>
      <c r="B49" s="120" t="str">
        <f>IFERROR(IF(INDEX(Poles!$A:$F,MATCH('Poles Results'!$E49,Poles!$F:$F,0),2)&gt;0,INDEX(Poles!$A:$F,MATCH('Poles Results'!$E49,Poles!$F:$F,0),2),""),"")</f>
        <v/>
      </c>
      <c r="C49" s="120" t="str">
        <f>IFERROR(IF(INDEX(Poles!$A:$F,MATCH('Poles Results'!E49,Poles!$F:$F,0),3)&gt;0,INDEX(Poles!$A:$F,MATCH('Poles Results'!E49,Poles!$F:$F,0),3),""),"")</f>
        <v/>
      </c>
      <c r="D49" s="121" t="str">
        <f>IFERROR(IF(SMALL(Poles!F:F,K49)&gt;1000,"nt",SMALL(Poles!F:F,K49)),"")</f>
        <v/>
      </c>
      <c r="E49" s="159" t="str">
        <f>IF(D49="nt",IFERROR(SMALL(Poles!F:F,K49),""),IFERROR(SMALL(Poles!F:F,K49),""))</f>
        <v/>
      </c>
      <c r="F49" s="122" t="str">
        <f t="shared" si="2"/>
        <v/>
      </c>
      <c r="G49" s="130" t="str">
        <f t="shared" si="1"/>
        <v/>
      </c>
      <c r="K49" s="90">
        <v>48</v>
      </c>
    </row>
    <row r="50" spans="1:11">
      <c r="A50" s="24" t="str">
        <f>IFERROR(IF(INDEX(Poles!$A:$F,MATCH('Poles Results'!$E50,Poles!$F:$F,0),1)&gt;0,INDEX(Poles!$A:$F,MATCH('Poles Results'!$E50,Poles!$F:$F,0),1),""),"")</f>
        <v/>
      </c>
      <c r="B50" s="120" t="str">
        <f>IFERROR(IF(INDEX(Poles!$A:$F,MATCH('Poles Results'!$E50,Poles!$F:$F,0),2)&gt;0,INDEX(Poles!$A:$F,MATCH('Poles Results'!$E50,Poles!$F:$F,0),2),""),"")</f>
        <v/>
      </c>
      <c r="C50" s="120" t="str">
        <f>IFERROR(IF(INDEX(Poles!$A:$F,MATCH('Poles Results'!E50,Poles!$F:$F,0),3)&gt;0,INDEX(Poles!$A:$F,MATCH('Poles Results'!E50,Poles!$F:$F,0),3),""),"")</f>
        <v/>
      </c>
      <c r="D50" s="121" t="str">
        <f>IFERROR(IF(SMALL(Poles!F:F,K50)&gt;1000,"nt",SMALL(Poles!F:F,K50)),"")</f>
        <v/>
      </c>
      <c r="E50" s="159" t="str">
        <f>IF(D50="nt",IFERROR(SMALL(Poles!F:F,K50),""),IFERROR(SMALL(Poles!F:F,K50),""))</f>
        <v/>
      </c>
      <c r="F50" s="122" t="str">
        <f t="shared" si="2"/>
        <v/>
      </c>
      <c r="G50" s="130" t="str">
        <f t="shared" si="1"/>
        <v/>
      </c>
      <c r="K50" s="90">
        <v>49</v>
      </c>
    </row>
    <row r="51" spans="1:11">
      <c r="A51" s="24" t="str">
        <f>IFERROR(IF(INDEX(Poles!$A:$F,MATCH('Poles Results'!$E51,Poles!$F:$F,0),1)&gt;0,INDEX(Poles!$A:$F,MATCH('Poles Results'!$E51,Poles!$F:$F,0),1),""),"")</f>
        <v/>
      </c>
      <c r="B51" s="120" t="str">
        <f>IFERROR(IF(INDEX(Poles!$A:$F,MATCH('Poles Results'!$E51,Poles!$F:$F,0),2)&gt;0,INDEX(Poles!$A:$F,MATCH('Poles Results'!$E51,Poles!$F:$F,0),2),""),"")</f>
        <v/>
      </c>
      <c r="C51" s="120" t="str">
        <f>IFERROR(IF(INDEX(Poles!$A:$F,MATCH('Poles Results'!E51,Poles!$F:$F,0),3)&gt;0,INDEX(Poles!$A:$F,MATCH('Poles Results'!E51,Poles!$F:$F,0),3),""),"")</f>
        <v/>
      </c>
      <c r="D51" s="121" t="str">
        <f>IFERROR(IF(SMALL(Poles!F:F,K51)&gt;1000,"nt",SMALL(Poles!F:F,K51)),"")</f>
        <v/>
      </c>
      <c r="E51" s="159" t="str">
        <f>IF(D51="nt",IFERROR(SMALL(Poles!F:F,K51),""),IFERROR(SMALL(Poles!F:F,K51),""))</f>
        <v/>
      </c>
      <c r="F51" s="122" t="str">
        <f t="shared" si="2"/>
        <v/>
      </c>
      <c r="G51" s="130" t="str">
        <f t="shared" si="1"/>
        <v/>
      </c>
      <c r="K51" s="90">
        <v>50</v>
      </c>
    </row>
    <row r="52" spans="1:11">
      <c r="A52" s="24" t="str">
        <f>IFERROR(IF(INDEX(Poles!$A:$F,MATCH('Poles Results'!$E52,Poles!$F:$F,0),1)&gt;0,INDEX(Poles!$A:$F,MATCH('Poles Results'!$E52,Poles!$F:$F,0),1),""),"")</f>
        <v/>
      </c>
      <c r="B52" s="120" t="str">
        <f>IFERROR(IF(INDEX(Poles!$A:$F,MATCH('Poles Results'!$E52,Poles!$F:$F,0),2)&gt;0,INDEX(Poles!$A:$F,MATCH('Poles Results'!$E52,Poles!$F:$F,0),2),""),"")</f>
        <v/>
      </c>
      <c r="C52" s="120" t="str">
        <f>IFERROR(IF(INDEX(Poles!$A:$F,MATCH('Poles Results'!E52,Poles!$F:$F,0),3)&gt;0,INDEX(Poles!$A:$F,MATCH('Poles Results'!E52,Poles!$F:$F,0),3),""),"")</f>
        <v/>
      </c>
      <c r="D52" s="121" t="str">
        <f>IFERROR(IF(SMALL(Poles!F:F,K52)&gt;1000,"nt",SMALL(Poles!F:F,K52)),"")</f>
        <v/>
      </c>
      <c r="E52" s="159" t="str">
        <f>IF(D52="nt",IFERROR(SMALL(Poles!F:F,K52),""),IFERROR(SMALL(Poles!F:F,K52),""))</f>
        <v/>
      </c>
      <c r="G52" s="130" t="str">
        <f t="shared" si="1"/>
        <v/>
      </c>
      <c r="K52" s="90">
        <v>51</v>
      </c>
    </row>
    <row r="53" spans="1:11">
      <c r="A53" s="24" t="str">
        <f>IFERROR(IF(INDEX(Poles!$A:$F,MATCH('Poles Results'!$E53,Poles!$F:$F,0),1)&gt;0,INDEX(Poles!$A:$F,MATCH('Poles Results'!$E53,Poles!$F:$F,0),1),""),"")</f>
        <v/>
      </c>
      <c r="B53" s="120" t="str">
        <f>IFERROR(IF(INDEX(Poles!$A:$F,MATCH('Poles Results'!$E53,Poles!$F:$F,0),2)&gt;0,INDEX(Poles!$A:$F,MATCH('Poles Results'!$E53,Poles!$F:$F,0),2),""),"")</f>
        <v/>
      </c>
      <c r="C53" s="120" t="str">
        <f>IFERROR(IF(INDEX(Poles!$A:$F,MATCH('Poles Results'!E53,Poles!$F:$F,0),3)&gt;0,INDEX(Poles!$A:$F,MATCH('Poles Results'!E53,Poles!$F:$F,0),3),""),"")</f>
        <v/>
      </c>
      <c r="D53" s="121" t="str">
        <f>IFERROR(IF(SMALL(Poles!F:F,K53)&gt;1000,"nt",SMALL(Poles!F:F,K53)),"")</f>
        <v/>
      </c>
      <c r="E53" s="159" t="str">
        <f>IF(D53="nt",IFERROR(SMALL(Poles!F:F,K53),""),IFERROR(SMALL(Poles!F:F,K53),""))</f>
        <v/>
      </c>
      <c r="G53" s="130" t="str">
        <f t="shared" si="1"/>
        <v/>
      </c>
      <c r="K53" s="90">
        <v>52</v>
      </c>
    </row>
    <row r="54" spans="1:11">
      <c r="A54" s="24" t="str">
        <f>IFERROR(IF(INDEX(Poles!$A:$F,MATCH('Poles Results'!$E54,Poles!$F:$F,0),1)&gt;0,INDEX(Poles!$A:$F,MATCH('Poles Results'!$E54,Poles!$F:$F,0),1),""),"")</f>
        <v/>
      </c>
      <c r="B54" s="120" t="str">
        <f>IFERROR(IF(INDEX(Poles!$A:$F,MATCH('Poles Results'!$E54,Poles!$F:$F,0),2)&gt;0,INDEX(Poles!$A:$F,MATCH('Poles Results'!$E54,Poles!$F:$F,0),2),""),"")</f>
        <v/>
      </c>
      <c r="C54" s="120" t="str">
        <f>IFERROR(IF(INDEX(Poles!$A:$F,MATCH('Poles Results'!E54,Poles!$F:$F,0),3)&gt;0,INDEX(Poles!$A:$F,MATCH('Poles Results'!E54,Poles!$F:$F,0),3),""),"")</f>
        <v/>
      </c>
      <c r="D54" s="121" t="str">
        <f>IFERROR(IF(SMALL(Poles!F:F,K54)&gt;1000,"nt",SMALL(Poles!F:F,K54)),"")</f>
        <v/>
      </c>
      <c r="E54" s="159" t="str">
        <f>IF(D54="nt",IFERROR(SMALL(Poles!F:F,K54),""),IFERROR(SMALL(Poles!F:F,K54),""))</f>
        <v/>
      </c>
      <c r="G54" s="130" t="str">
        <f t="shared" si="1"/>
        <v/>
      </c>
      <c r="K54" s="90">
        <v>53</v>
      </c>
    </row>
    <row r="55" spans="1:11">
      <c r="A55" s="24" t="str">
        <f>IFERROR(IF(INDEX(Poles!$A:$F,MATCH('Poles Results'!$E55,Poles!$F:$F,0),1)&gt;0,INDEX(Poles!$A:$F,MATCH('Poles Results'!$E55,Poles!$F:$F,0),1),""),"")</f>
        <v/>
      </c>
      <c r="B55" s="120" t="str">
        <f>IFERROR(IF(INDEX(Poles!$A:$F,MATCH('Poles Results'!$E55,Poles!$F:$F,0),2)&gt;0,INDEX(Poles!$A:$F,MATCH('Poles Results'!$E55,Poles!$F:$F,0),2),""),"")</f>
        <v/>
      </c>
      <c r="C55" s="120" t="str">
        <f>IFERROR(IF(INDEX(Poles!$A:$F,MATCH('Poles Results'!E55,Poles!$F:$F,0),3)&gt;0,INDEX(Poles!$A:$F,MATCH('Poles Results'!E55,Poles!$F:$F,0),3),""),"")</f>
        <v/>
      </c>
      <c r="D55" s="121" t="str">
        <f>IFERROR(IF(SMALL(Poles!F:F,K55)&gt;1000,"nt",SMALL(Poles!F:F,K55)),"")</f>
        <v/>
      </c>
      <c r="E55" s="159" t="str">
        <f>IF(D55="nt",IFERROR(SMALL(Poles!F:F,K55),""),IFERROR(SMALL(Poles!F:F,K55),""))</f>
        <v/>
      </c>
      <c r="G55" s="130" t="str">
        <f t="shared" si="1"/>
        <v/>
      </c>
      <c r="K55" s="90">
        <v>54</v>
      </c>
    </row>
    <row r="56" spans="1:11">
      <c r="A56" s="24" t="str">
        <f>IFERROR(IF(INDEX(Poles!$A:$F,MATCH('Poles Results'!$E56,Poles!$F:$F,0),1)&gt;0,INDEX(Poles!$A:$F,MATCH('Poles Results'!$E56,Poles!$F:$F,0),1),""),"")</f>
        <v/>
      </c>
      <c r="B56" s="120" t="str">
        <f>IFERROR(IF(INDEX(Poles!$A:$F,MATCH('Poles Results'!$E56,Poles!$F:$F,0),2)&gt;0,INDEX(Poles!$A:$F,MATCH('Poles Results'!$E56,Poles!$F:$F,0),2),""),"")</f>
        <v/>
      </c>
      <c r="C56" s="120" t="str">
        <f>IFERROR(IF(INDEX(Poles!$A:$F,MATCH('Poles Results'!E56,Poles!$F:$F,0),3)&gt;0,INDEX(Poles!$A:$F,MATCH('Poles Results'!E56,Poles!$F:$F,0),3),""),"")</f>
        <v/>
      </c>
      <c r="D56" s="121" t="str">
        <f>IFERROR(IF(SMALL(Poles!F:F,K56)&gt;1000,"nt",SMALL(Poles!F:F,K56)),"")</f>
        <v/>
      </c>
      <c r="E56" s="159" t="str">
        <f>IF(D56="nt",IFERROR(SMALL(Poles!F:F,K56),""),IFERROR(SMALL(Poles!F:F,K56),""))</f>
        <v/>
      </c>
      <c r="G56" s="130" t="str">
        <f t="shared" si="1"/>
        <v/>
      </c>
      <c r="K56" s="90">
        <v>55</v>
      </c>
    </row>
    <row r="57" spans="1:11">
      <c r="A57" s="24" t="str">
        <f>IFERROR(IF(INDEX(Poles!$A:$F,MATCH('Poles Results'!$E57,Poles!$F:$F,0),1)&gt;0,INDEX(Poles!$A:$F,MATCH('Poles Results'!$E57,Poles!$F:$F,0),1),""),"")</f>
        <v/>
      </c>
      <c r="B57" s="120" t="str">
        <f>IFERROR(IF(INDEX(Poles!$A:$F,MATCH('Poles Results'!$E57,Poles!$F:$F,0),2)&gt;0,INDEX(Poles!$A:$F,MATCH('Poles Results'!$E57,Poles!$F:$F,0),2),""),"")</f>
        <v/>
      </c>
      <c r="C57" s="120" t="str">
        <f>IFERROR(IF(INDEX(Poles!$A:$F,MATCH('Poles Results'!E57,Poles!$F:$F,0),3)&gt;0,INDEX(Poles!$A:$F,MATCH('Poles Results'!E57,Poles!$F:$F,0),3),""),"")</f>
        <v/>
      </c>
      <c r="D57" s="121" t="str">
        <f>IFERROR(IF(SMALL(Poles!F:F,K57)&gt;1000,"nt",SMALL(Poles!F:F,K57)),"")</f>
        <v/>
      </c>
      <c r="E57" s="159" t="str">
        <f>IF(D57="nt",IFERROR(SMALL(Poles!F:F,K57),""),IFERROR(SMALL(Poles!F:F,K57),""))</f>
        <v/>
      </c>
      <c r="G57" s="130" t="str">
        <f t="shared" si="1"/>
        <v/>
      </c>
      <c r="K57" s="90">
        <v>56</v>
      </c>
    </row>
    <row r="58" spans="1:11">
      <c r="A58" s="24" t="str">
        <f>IFERROR(IF(INDEX(Poles!$A:$F,MATCH('Poles Results'!$E58,Poles!$F:$F,0),1)&gt;0,INDEX(Poles!$A:$F,MATCH('Poles Results'!$E58,Poles!$F:$F,0),1),""),"")</f>
        <v/>
      </c>
      <c r="B58" s="120" t="str">
        <f>IFERROR(IF(INDEX(Poles!$A:$F,MATCH('Poles Results'!$E58,Poles!$F:$F,0),2)&gt;0,INDEX(Poles!$A:$F,MATCH('Poles Results'!$E58,Poles!$F:$F,0),2),""),"")</f>
        <v/>
      </c>
      <c r="C58" s="120" t="str">
        <f>IFERROR(IF(INDEX(Poles!$A:$F,MATCH('Poles Results'!E58,Poles!$F:$F,0),3)&gt;0,INDEX(Poles!$A:$F,MATCH('Poles Results'!E58,Poles!$F:$F,0),3),""),"")</f>
        <v/>
      </c>
      <c r="D58" s="121" t="str">
        <f>IFERROR(IF(SMALL(Poles!F:F,K58)&gt;1000,"nt",SMALL(Poles!F:F,K58)),"")</f>
        <v/>
      </c>
      <c r="E58" s="159" t="str">
        <f>IF(D58="nt",IFERROR(SMALL(Poles!F:F,K58),""),IFERROR(SMALL(Poles!F:F,K58),""))</f>
        <v/>
      </c>
      <c r="G58" s="130" t="str">
        <f t="shared" si="1"/>
        <v/>
      </c>
      <c r="K58" s="90">
        <v>57</v>
      </c>
    </row>
    <row r="59" spans="1:11">
      <c r="A59" s="24" t="str">
        <f>IFERROR(IF(INDEX(Poles!$A:$F,MATCH('Poles Results'!$E59,Poles!$F:$F,0),1)&gt;0,INDEX(Poles!$A:$F,MATCH('Poles Results'!$E59,Poles!$F:$F,0),1),""),"")</f>
        <v/>
      </c>
      <c r="B59" s="120" t="str">
        <f>IFERROR(IF(INDEX(Poles!$A:$F,MATCH('Poles Results'!$E59,Poles!$F:$F,0),2)&gt;0,INDEX(Poles!$A:$F,MATCH('Poles Results'!$E59,Poles!$F:$F,0),2),""),"")</f>
        <v/>
      </c>
      <c r="C59" s="120" t="str">
        <f>IFERROR(IF(INDEX(Poles!$A:$F,MATCH('Poles Results'!E59,Poles!$F:$F,0),3)&gt;0,INDEX(Poles!$A:$F,MATCH('Poles Results'!E59,Poles!$F:$F,0),3),""),"")</f>
        <v/>
      </c>
      <c r="D59" s="121" t="str">
        <f>IFERROR(IF(SMALL(Poles!F:F,K59)&gt;1000,"nt",SMALL(Poles!F:F,K59)),"")</f>
        <v/>
      </c>
      <c r="E59" s="159" t="str">
        <f>IF(D59="nt",IFERROR(SMALL(Poles!F:F,K59),""),IFERROR(SMALL(Poles!F:F,K59),""))</f>
        <v/>
      </c>
      <c r="G59" s="130" t="str">
        <f t="shared" si="1"/>
        <v/>
      </c>
      <c r="K59" s="90">
        <v>58</v>
      </c>
    </row>
    <row r="60" spans="1:11">
      <c r="A60" s="24" t="str">
        <f>IFERROR(IF(INDEX(Poles!$A:$F,MATCH('Poles Results'!$E60,Poles!$F:$F,0),1)&gt;0,INDEX(Poles!$A:$F,MATCH('Poles Results'!$E60,Poles!$F:$F,0),1),""),"")</f>
        <v/>
      </c>
      <c r="B60" s="120" t="str">
        <f>IFERROR(IF(INDEX(Poles!$A:$F,MATCH('Poles Results'!$E60,Poles!$F:$F,0),2)&gt;0,INDEX(Poles!$A:$F,MATCH('Poles Results'!$E60,Poles!$F:$F,0),2),""),"")</f>
        <v/>
      </c>
      <c r="C60" s="120" t="str">
        <f>IFERROR(IF(INDEX(Poles!$A:$F,MATCH('Poles Results'!E60,Poles!$F:$F,0),3)&gt;0,INDEX(Poles!$A:$F,MATCH('Poles Results'!E60,Poles!$F:$F,0),3),""),"")</f>
        <v/>
      </c>
      <c r="D60" s="121" t="str">
        <f>IFERROR(IF(SMALL(Poles!F:F,K60)&gt;1000,"nt",SMALL(Poles!F:F,K60)),"")</f>
        <v/>
      </c>
      <c r="E60" s="159" t="str">
        <f>IF(D60="nt",IFERROR(SMALL(Poles!F:F,K60),""),IFERROR(SMALL(Poles!F:F,K60),""))</f>
        <v/>
      </c>
      <c r="G60" s="130" t="str">
        <f t="shared" si="1"/>
        <v/>
      </c>
      <c r="K60" s="90">
        <v>59</v>
      </c>
    </row>
    <row r="61" spans="1:11">
      <c r="A61" s="24" t="str">
        <f>IFERROR(IF(INDEX(Poles!$A:$F,MATCH('Poles Results'!$E61,Poles!$F:$F,0),1)&gt;0,INDEX(Poles!$A:$F,MATCH('Poles Results'!$E61,Poles!$F:$F,0),1),""),"")</f>
        <v/>
      </c>
      <c r="B61" s="120" t="str">
        <f>IFERROR(IF(INDEX(Poles!$A:$F,MATCH('Poles Results'!$E61,Poles!$F:$F,0),2)&gt;0,INDEX(Poles!$A:$F,MATCH('Poles Results'!$E61,Poles!$F:$F,0),2),""),"")</f>
        <v/>
      </c>
      <c r="C61" s="120" t="str">
        <f>IFERROR(IF(INDEX(Poles!$A:$F,MATCH('Poles Results'!E61,Poles!$F:$F,0),3)&gt;0,INDEX(Poles!$A:$F,MATCH('Poles Results'!E61,Poles!$F:$F,0),3),""),"")</f>
        <v/>
      </c>
      <c r="D61" s="121" t="str">
        <f>IFERROR(IF(SMALL(Poles!F:F,K61)&gt;1000,"nt",SMALL(Poles!F:F,K61)),"")</f>
        <v/>
      </c>
      <c r="E61" s="159" t="str">
        <f>IF(D61="nt",IFERROR(SMALL(Poles!F:F,K61),""),IFERROR(SMALL(Poles!F:F,K61),""))</f>
        <v/>
      </c>
      <c r="G61" s="130" t="str">
        <f t="shared" si="1"/>
        <v/>
      </c>
      <c r="K61" s="90">
        <v>60</v>
      </c>
    </row>
    <row r="62" spans="1:11">
      <c r="A62" s="24" t="str">
        <f>IFERROR(IF(INDEX(Poles!$A:$F,MATCH('Poles Results'!$E62,Poles!$F:$F,0),1)&gt;0,INDEX(Poles!$A:$F,MATCH('Poles Results'!$E62,Poles!$F:$F,0),1),""),"")</f>
        <v/>
      </c>
      <c r="B62" s="120" t="str">
        <f>IFERROR(IF(INDEX(Poles!$A:$F,MATCH('Poles Results'!$E62,Poles!$F:$F,0),2)&gt;0,INDEX(Poles!$A:$F,MATCH('Poles Results'!$E62,Poles!$F:$F,0),2),""),"")</f>
        <v/>
      </c>
      <c r="C62" s="120" t="str">
        <f>IFERROR(IF(INDEX(Poles!$A:$F,MATCH('Poles Results'!E62,Poles!$F:$F,0),3)&gt;0,INDEX(Poles!$A:$F,MATCH('Poles Results'!E62,Poles!$F:$F,0),3),""),"")</f>
        <v/>
      </c>
      <c r="D62" s="121" t="str">
        <f>IFERROR(IF(SMALL(Poles!F:F,K62)&gt;1000,"nt",SMALL(Poles!F:F,K62)),"")</f>
        <v/>
      </c>
      <c r="E62" s="159" t="str">
        <f>IF(D62="nt",IFERROR(SMALL(Poles!F:F,K62),""),IFERROR(SMALL(Poles!F:F,K62),""))</f>
        <v/>
      </c>
      <c r="G62" s="130" t="str">
        <f t="shared" si="1"/>
        <v/>
      </c>
      <c r="K62" s="90">
        <v>61</v>
      </c>
    </row>
    <row r="63" spans="1:11">
      <c r="A63" s="24" t="str">
        <f>IFERROR(IF(INDEX(Poles!$A:$F,MATCH('Poles Results'!$E63,Poles!$F:$F,0),1)&gt;0,INDEX(Poles!$A:$F,MATCH('Poles Results'!$E63,Poles!$F:$F,0),1),""),"")</f>
        <v/>
      </c>
      <c r="B63" s="120" t="str">
        <f>IFERROR(IF(INDEX(Poles!$A:$F,MATCH('Poles Results'!$E63,Poles!$F:$F,0),2)&gt;0,INDEX(Poles!$A:$F,MATCH('Poles Results'!$E63,Poles!$F:$F,0),2),""),"")</f>
        <v/>
      </c>
      <c r="C63" s="120" t="str">
        <f>IFERROR(IF(INDEX(Poles!$A:$F,MATCH('Poles Results'!E63,Poles!$F:$F,0),3)&gt;0,INDEX(Poles!$A:$F,MATCH('Poles Results'!E63,Poles!$F:$F,0),3),""),"")</f>
        <v/>
      </c>
      <c r="D63" s="121" t="str">
        <f>IFERROR(IF(SMALL(Poles!F:F,K63)&gt;1000,"nt",SMALL(Poles!F:F,K63)),"")</f>
        <v/>
      </c>
      <c r="E63" s="159" t="str">
        <f>IF(D63="nt",IFERROR(SMALL(Poles!F:F,K63),""),IFERROR(SMALL(Poles!F:F,K63),""))</f>
        <v/>
      </c>
      <c r="G63" s="130" t="str">
        <f t="shared" si="1"/>
        <v/>
      </c>
      <c r="K63" s="90">
        <v>62</v>
      </c>
    </row>
    <row r="64" spans="1:11">
      <c r="A64" s="24" t="str">
        <f>IFERROR(IF(INDEX(Poles!$A:$F,MATCH('Poles Results'!$E64,Poles!$F:$F,0),1)&gt;0,INDEX(Poles!$A:$F,MATCH('Poles Results'!$E64,Poles!$F:$F,0),1),""),"")</f>
        <v/>
      </c>
      <c r="B64" s="120" t="str">
        <f>IFERROR(IF(INDEX(Poles!$A:$F,MATCH('Poles Results'!$E64,Poles!$F:$F,0),2)&gt;0,INDEX(Poles!$A:$F,MATCH('Poles Results'!$E64,Poles!$F:$F,0),2),""),"")</f>
        <v/>
      </c>
      <c r="C64" s="120" t="str">
        <f>IFERROR(IF(INDEX(Poles!$A:$F,MATCH('Poles Results'!E64,Poles!$F:$F,0),3)&gt;0,INDEX(Poles!$A:$F,MATCH('Poles Results'!E64,Poles!$F:$F,0),3),""),"")</f>
        <v/>
      </c>
      <c r="D64" s="121" t="str">
        <f>IFERROR(IF(SMALL(Poles!F:F,K64)&gt;1000,"nt",SMALL(Poles!F:F,K64)),"")</f>
        <v/>
      </c>
      <c r="E64" s="159" t="str">
        <f>IF(D64="nt",IFERROR(SMALL(Poles!F:F,K64),""),IFERROR(SMALL(Poles!F:F,K64),""))</f>
        <v/>
      </c>
      <c r="G64" s="130" t="str">
        <f t="shared" si="1"/>
        <v/>
      </c>
      <c r="K64" s="90">
        <v>63</v>
      </c>
    </row>
    <row r="65" spans="1:11">
      <c r="A65" s="24" t="str">
        <f>IFERROR(IF(INDEX(Poles!$A:$F,MATCH('Poles Results'!$E65,Poles!$F:$F,0),1)&gt;0,INDEX(Poles!$A:$F,MATCH('Poles Results'!$E65,Poles!$F:$F,0),1),""),"")</f>
        <v/>
      </c>
      <c r="B65" s="120" t="str">
        <f>IFERROR(IF(INDEX(Poles!$A:$F,MATCH('Poles Results'!$E65,Poles!$F:$F,0),2)&gt;0,INDEX(Poles!$A:$F,MATCH('Poles Results'!$E65,Poles!$F:$F,0),2),""),"")</f>
        <v/>
      </c>
      <c r="C65" s="120" t="str">
        <f>IFERROR(IF(INDEX(Poles!$A:$F,MATCH('Poles Results'!E65,Poles!$F:$F,0),3)&gt;0,INDEX(Poles!$A:$F,MATCH('Poles Results'!E65,Poles!$F:$F,0),3),""),"")</f>
        <v/>
      </c>
      <c r="D65" s="121" t="str">
        <f>IFERROR(IF(SMALL(Poles!F:F,K65)&gt;1000,"nt",SMALL(Poles!F:F,K65)),"")</f>
        <v/>
      </c>
      <c r="E65" s="159" t="str">
        <f>IF(D65="nt",IFERROR(SMALL(Poles!F:F,K65),""),IFERROR(SMALL(Poles!F:F,K65),""))</f>
        <v/>
      </c>
      <c r="G65" s="130" t="str">
        <f t="shared" si="1"/>
        <v/>
      </c>
      <c r="K65" s="90">
        <v>64</v>
      </c>
    </row>
    <row r="66" spans="1:11">
      <c r="A66" s="24" t="str">
        <f>IFERROR(IF(INDEX(Poles!$A:$F,MATCH('Poles Results'!$E66,Poles!$F:$F,0),1)&gt;0,INDEX(Poles!$A:$F,MATCH('Poles Results'!$E66,Poles!$F:$F,0),1),""),"")</f>
        <v/>
      </c>
      <c r="B66" s="120" t="str">
        <f>IFERROR(IF(INDEX(Poles!$A:$F,MATCH('Poles Results'!$E66,Poles!$F:$F,0),2)&gt;0,INDEX(Poles!$A:$F,MATCH('Poles Results'!$E66,Poles!$F:$F,0),2),""),"")</f>
        <v/>
      </c>
      <c r="C66" s="120" t="str">
        <f>IFERROR(IF(INDEX(Poles!$A:$F,MATCH('Poles Results'!E66,Poles!$F:$F,0),3)&gt;0,INDEX(Poles!$A:$F,MATCH('Poles Results'!E66,Poles!$F:$F,0),3),""),"")</f>
        <v/>
      </c>
      <c r="D66" s="121" t="str">
        <f>IFERROR(IF(SMALL(Poles!F:F,K66)&gt;1000,"nt",SMALL(Poles!F:F,K66)),"")</f>
        <v/>
      </c>
      <c r="E66" s="159" t="str">
        <f>IF(D66="nt",IFERROR(SMALL(Poles!F:F,K66),""),IFERROR(SMALL(Poles!F:F,K66),""))</f>
        <v/>
      </c>
      <c r="G66" s="130" t="str">
        <f t="shared" ref="G66:G129" si="3">IFERROR(VLOOKUP(D66,$H$3:$I$5,2,FALSE),"")</f>
        <v/>
      </c>
      <c r="K66" s="90">
        <v>65</v>
      </c>
    </row>
    <row r="67" spans="1:11">
      <c r="A67" s="24" t="str">
        <f>IFERROR(IF(INDEX(Poles!$A:$F,MATCH('Poles Results'!$E67,Poles!$F:$F,0),1)&gt;0,INDEX(Poles!$A:$F,MATCH('Poles Results'!$E67,Poles!$F:$F,0),1),""),"")</f>
        <v/>
      </c>
      <c r="B67" s="120" t="str">
        <f>IFERROR(IF(INDEX(Poles!$A:$F,MATCH('Poles Results'!$E67,Poles!$F:$F,0),2)&gt;0,INDEX(Poles!$A:$F,MATCH('Poles Results'!$E67,Poles!$F:$F,0),2),""),"")</f>
        <v/>
      </c>
      <c r="C67" s="120" t="str">
        <f>IFERROR(IF(INDEX(Poles!$A:$F,MATCH('Poles Results'!E67,Poles!$F:$F,0),3)&gt;0,INDEX(Poles!$A:$F,MATCH('Poles Results'!E67,Poles!$F:$F,0),3),""),"")</f>
        <v/>
      </c>
      <c r="D67" s="121" t="str">
        <f>IFERROR(IF(SMALL(Poles!F:F,K67)&gt;1000,"nt",SMALL(Poles!F:F,K67)),"")</f>
        <v/>
      </c>
      <c r="E67" s="159" t="str">
        <f>IF(D67="nt",IFERROR(SMALL(Poles!F:F,K67),""),IFERROR(SMALL(Poles!F:F,K67),""))</f>
        <v/>
      </c>
      <c r="G67" s="130" t="str">
        <f t="shared" si="3"/>
        <v/>
      </c>
      <c r="K67" s="90">
        <v>66</v>
      </c>
    </row>
    <row r="68" spans="1:11">
      <c r="A68" s="24" t="str">
        <f>IFERROR(IF(INDEX(Poles!$A:$F,MATCH('Poles Results'!$E68,Poles!$F:$F,0),1)&gt;0,INDEX(Poles!$A:$F,MATCH('Poles Results'!$E68,Poles!$F:$F,0),1),""),"")</f>
        <v/>
      </c>
      <c r="B68" s="120" t="str">
        <f>IFERROR(IF(INDEX(Poles!$A:$F,MATCH('Poles Results'!$E68,Poles!$F:$F,0),2)&gt;0,INDEX(Poles!$A:$F,MATCH('Poles Results'!$E68,Poles!$F:$F,0),2),""),"")</f>
        <v/>
      </c>
      <c r="C68" s="120" t="str">
        <f>IFERROR(IF(INDEX(Poles!$A:$F,MATCH('Poles Results'!E68,Poles!$F:$F,0),3)&gt;0,INDEX(Poles!$A:$F,MATCH('Poles Results'!E68,Poles!$F:$F,0),3),""),"")</f>
        <v/>
      </c>
      <c r="D68" s="121" t="str">
        <f>IFERROR(IF(SMALL(Poles!F:F,K68)&gt;1000,"nt",SMALL(Poles!F:F,K68)),"")</f>
        <v/>
      </c>
      <c r="E68" s="159" t="str">
        <f>IF(D68="nt",IFERROR(SMALL(Poles!F:F,K68),""),IFERROR(SMALL(Poles!F:F,K68),""))</f>
        <v/>
      </c>
      <c r="G68" s="130" t="str">
        <f t="shared" si="3"/>
        <v/>
      </c>
      <c r="K68" s="90">
        <v>67</v>
      </c>
    </row>
    <row r="69" spans="1:11">
      <c r="A69" s="24" t="str">
        <f>IFERROR(IF(INDEX(Poles!$A:$F,MATCH('Poles Results'!$E69,Poles!$F:$F,0),1)&gt;0,INDEX(Poles!$A:$F,MATCH('Poles Results'!$E69,Poles!$F:$F,0),1),""),"")</f>
        <v/>
      </c>
      <c r="B69" s="120" t="str">
        <f>IFERROR(IF(INDEX(Poles!$A:$F,MATCH('Poles Results'!$E69,Poles!$F:$F,0),2)&gt;0,INDEX(Poles!$A:$F,MATCH('Poles Results'!$E69,Poles!$F:$F,0),2),""),"")</f>
        <v/>
      </c>
      <c r="C69" s="120" t="str">
        <f>IFERROR(IF(INDEX(Poles!$A:$F,MATCH('Poles Results'!E69,Poles!$F:$F,0),3)&gt;0,INDEX(Poles!$A:$F,MATCH('Poles Results'!E69,Poles!$F:$F,0),3),""),"")</f>
        <v/>
      </c>
      <c r="D69" s="121" t="str">
        <f>IFERROR(IF(SMALL(Poles!F:F,K69)&gt;1000,"nt",SMALL(Poles!F:F,K69)),"")</f>
        <v/>
      </c>
      <c r="E69" s="159" t="str">
        <f>IF(D69="nt",IFERROR(SMALL(Poles!F:F,K69),""),IFERROR(SMALL(Poles!F:F,K69),""))</f>
        <v/>
      </c>
      <c r="G69" s="130" t="str">
        <f t="shared" si="3"/>
        <v/>
      </c>
      <c r="K69" s="90">
        <v>68</v>
      </c>
    </row>
    <row r="70" spans="1:11">
      <c r="A70" s="24" t="str">
        <f>IFERROR(IF(INDEX(Poles!$A:$F,MATCH('Poles Results'!$E70,Poles!$F:$F,0),1)&gt;0,INDEX(Poles!$A:$F,MATCH('Poles Results'!$E70,Poles!$F:$F,0),1),""),"")</f>
        <v/>
      </c>
      <c r="B70" s="120" t="str">
        <f>IFERROR(IF(INDEX(Poles!$A:$F,MATCH('Poles Results'!$E70,Poles!$F:$F,0),2)&gt;0,INDEX(Poles!$A:$F,MATCH('Poles Results'!$E70,Poles!$F:$F,0),2),""),"")</f>
        <v/>
      </c>
      <c r="C70" s="120" t="str">
        <f>IFERROR(IF(INDEX(Poles!$A:$F,MATCH('Poles Results'!E70,Poles!$F:$F,0),3)&gt;0,INDEX(Poles!$A:$F,MATCH('Poles Results'!E70,Poles!$F:$F,0),3),""),"")</f>
        <v/>
      </c>
      <c r="D70" s="121" t="str">
        <f>IFERROR(IF(SMALL(Poles!F:F,K70)&gt;1000,"nt",SMALL(Poles!F:F,K70)),"")</f>
        <v/>
      </c>
      <c r="E70" s="159" t="str">
        <f>IF(D70="nt",IFERROR(SMALL(Poles!F:F,K70),""),IFERROR(SMALL(Poles!F:F,K70),""))</f>
        <v/>
      </c>
      <c r="G70" s="130" t="str">
        <f t="shared" si="3"/>
        <v/>
      </c>
      <c r="K70" s="90">
        <v>69</v>
      </c>
    </row>
    <row r="71" spans="1:11">
      <c r="A71" s="24" t="str">
        <f>IFERROR(IF(INDEX(Poles!$A:$F,MATCH('Poles Results'!$E71,Poles!$F:$F,0),1)&gt;0,INDEX(Poles!$A:$F,MATCH('Poles Results'!$E71,Poles!$F:$F,0),1),""),"")</f>
        <v/>
      </c>
      <c r="B71" s="120" t="str">
        <f>IFERROR(IF(INDEX(Poles!$A:$F,MATCH('Poles Results'!$E71,Poles!$F:$F,0),2)&gt;0,INDEX(Poles!$A:$F,MATCH('Poles Results'!$E71,Poles!$F:$F,0),2),""),"")</f>
        <v/>
      </c>
      <c r="C71" s="120" t="str">
        <f>IFERROR(IF(INDEX(Poles!$A:$F,MATCH('Poles Results'!E71,Poles!$F:$F,0),3)&gt;0,INDEX(Poles!$A:$F,MATCH('Poles Results'!E71,Poles!$F:$F,0),3),""),"")</f>
        <v/>
      </c>
      <c r="D71" s="121" t="str">
        <f>IFERROR(IF(SMALL(Poles!F:F,K71)&gt;1000,"nt",SMALL(Poles!F:F,K71)),"")</f>
        <v/>
      </c>
      <c r="E71" s="159" t="str">
        <f>IF(D71="nt",IFERROR(SMALL(Poles!F:F,K71),""),IFERROR(SMALL(Poles!F:F,K71),""))</f>
        <v/>
      </c>
      <c r="G71" s="130" t="str">
        <f t="shared" si="3"/>
        <v/>
      </c>
      <c r="K71" s="90">
        <v>70</v>
      </c>
    </row>
    <row r="72" spans="1:11">
      <c r="A72" s="24" t="str">
        <f>IFERROR(IF(INDEX(Poles!$A:$F,MATCH('Poles Results'!$E72,Poles!$F:$F,0),1)&gt;0,INDEX(Poles!$A:$F,MATCH('Poles Results'!$E72,Poles!$F:$F,0),1),""),"")</f>
        <v/>
      </c>
      <c r="B72" s="120" t="str">
        <f>IFERROR(IF(INDEX(Poles!$A:$F,MATCH('Poles Results'!$E72,Poles!$F:$F,0),2)&gt;0,INDEX(Poles!$A:$F,MATCH('Poles Results'!$E72,Poles!$F:$F,0),2),""),"")</f>
        <v/>
      </c>
      <c r="C72" s="120" t="str">
        <f>IFERROR(IF(INDEX(Poles!$A:$F,MATCH('Poles Results'!E72,Poles!$F:$F,0),3)&gt;0,INDEX(Poles!$A:$F,MATCH('Poles Results'!E72,Poles!$F:$F,0),3),""),"")</f>
        <v/>
      </c>
      <c r="D72" s="121" t="str">
        <f>IFERROR(IF(SMALL(Poles!F:F,K72)&gt;1000,"nt",SMALL(Poles!F:F,K72)),"")</f>
        <v/>
      </c>
      <c r="E72" s="159" t="str">
        <f>IF(D72="nt",IFERROR(SMALL(Poles!F:F,K72),""),IFERROR(SMALL(Poles!F:F,K72),""))</f>
        <v/>
      </c>
      <c r="G72" s="130" t="str">
        <f t="shared" si="3"/>
        <v/>
      </c>
      <c r="K72" s="90">
        <v>71</v>
      </c>
    </row>
    <row r="73" spans="1:11">
      <c r="A73" s="24" t="str">
        <f>IFERROR(IF(INDEX(Poles!$A:$F,MATCH('Poles Results'!$E73,Poles!$F:$F,0),1)&gt;0,INDEX(Poles!$A:$F,MATCH('Poles Results'!$E73,Poles!$F:$F,0),1),""),"")</f>
        <v/>
      </c>
      <c r="B73" s="120" t="str">
        <f>IFERROR(IF(INDEX(Poles!$A:$F,MATCH('Poles Results'!$E73,Poles!$F:$F,0),2)&gt;0,INDEX(Poles!$A:$F,MATCH('Poles Results'!$E73,Poles!$F:$F,0),2),""),"")</f>
        <v/>
      </c>
      <c r="C73" s="120" t="str">
        <f>IFERROR(IF(INDEX(Poles!$A:$F,MATCH('Poles Results'!E73,Poles!$F:$F,0),3)&gt;0,INDEX(Poles!$A:$F,MATCH('Poles Results'!E73,Poles!$F:$F,0),3),""),"")</f>
        <v/>
      </c>
      <c r="D73" s="121" t="str">
        <f>IFERROR(IF(SMALL(Poles!F:F,K73)&gt;1000,"nt",SMALL(Poles!F:F,K73)),"")</f>
        <v/>
      </c>
      <c r="E73" s="159" t="str">
        <f>IF(D73="nt",IFERROR(SMALL(Poles!F:F,K73),""),IFERROR(SMALL(Poles!F:F,K73),""))</f>
        <v/>
      </c>
      <c r="G73" s="130" t="str">
        <f t="shared" si="3"/>
        <v/>
      </c>
      <c r="K73" s="90">
        <v>72</v>
      </c>
    </row>
    <row r="74" spans="1:11">
      <c r="A74" s="24" t="str">
        <f>IFERROR(IF(INDEX(Poles!$A:$F,MATCH('Poles Results'!$E74,Poles!$F:$F,0),1)&gt;0,INDEX(Poles!$A:$F,MATCH('Poles Results'!$E74,Poles!$F:$F,0),1),""),"")</f>
        <v/>
      </c>
      <c r="B74" s="120" t="str">
        <f>IFERROR(IF(INDEX(Poles!$A:$F,MATCH('Poles Results'!$E74,Poles!$F:$F,0),2)&gt;0,INDEX(Poles!$A:$F,MATCH('Poles Results'!$E74,Poles!$F:$F,0),2),""),"")</f>
        <v/>
      </c>
      <c r="C74" s="120" t="str">
        <f>IFERROR(IF(INDEX(Poles!$A:$F,MATCH('Poles Results'!E74,Poles!$F:$F,0),3)&gt;0,INDEX(Poles!$A:$F,MATCH('Poles Results'!E74,Poles!$F:$F,0),3),""),"")</f>
        <v/>
      </c>
      <c r="D74" s="121" t="str">
        <f>IFERROR(IF(SMALL(Poles!F:F,K74)&gt;1000,"nt",SMALL(Poles!F:F,K74)),"")</f>
        <v/>
      </c>
      <c r="E74" s="159" t="str">
        <f>IF(D74="nt",IFERROR(SMALL(Poles!F:F,K74),""),IFERROR(SMALL(Poles!F:F,K74),""))</f>
        <v/>
      </c>
      <c r="G74" s="130" t="str">
        <f t="shared" si="3"/>
        <v/>
      </c>
      <c r="K74" s="90">
        <v>73</v>
      </c>
    </row>
    <row r="75" spans="1:11">
      <c r="A75" s="24" t="str">
        <f>IFERROR(IF(INDEX(Poles!$A:$F,MATCH('Poles Results'!$E75,Poles!$F:$F,0),1)&gt;0,INDEX(Poles!$A:$F,MATCH('Poles Results'!$E75,Poles!$F:$F,0),1),""),"")</f>
        <v/>
      </c>
      <c r="B75" s="120" t="str">
        <f>IFERROR(IF(INDEX(Poles!$A:$F,MATCH('Poles Results'!$E75,Poles!$F:$F,0),2)&gt;0,INDEX(Poles!$A:$F,MATCH('Poles Results'!$E75,Poles!$F:$F,0),2),""),"")</f>
        <v/>
      </c>
      <c r="C75" s="120" t="str">
        <f>IFERROR(IF(INDEX(Poles!$A:$F,MATCH('Poles Results'!E75,Poles!$F:$F,0),3)&gt;0,INDEX(Poles!$A:$F,MATCH('Poles Results'!E75,Poles!$F:$F,0),3),""),"")</f>
        <v/>
      </c>
      <c r="D75" s="121" t="str">
        <f>IFERROR(IF(SMALL(Poles!F:F,K75)&gt;1000,"nt",SMALL(Poles!F:F,K75)),"")</f>
        <v/>
      </c>
      <c r="E75" s="159" t="str">
        <f>IF(D75="nt",IFERROR(SMALL(Poles!F:F,K75),""),IFERROR(SMALL(Poles!F:F,K75),""))</f>
        <v/>
      </c>
      <c r="G75" s="130" t="str">
        <f t="shared" si="3"/>
        <v/>
      </c>
      <c r="K75" s="90">
        <v>74</v>
      </c>
    </row>
    <row r="76" spans="1:11">
      <c r="A76" s="24" t="str">
        <f>IFERROR(IF(INDEX(Poles!$A:$F,MATCH('Poles Results'!$E76,Poles!$F:$F,0),1)&gt;0,INDEX(Poles!$A:$F,MATCH('Poles Results'!$E76,Poles!$F:$F,0),1),""),"")</f>
        <v/>
      </c>
      <c r="B76" s="120" t="str">
        <f>IFERROR(IF(INDEX(Poles!$A:$F,MATCH('Poles Results'!$E76,Poles!$F:$F,0),2)&gt;0,INDEX(Poles!$A:$F,MATCH('Poles Results'!$E76,Poles!$F:$F,0),2),""),"")</f>
        <v/>
      </c>
      <c r="C76" s="120" t="str">
        <f>IFERROR(IF(INDEX(Poles!$A:$F,MATCH('Poles Results'!E76,Poles!$F:$F,0),3)&gt;0,INDEX(Poles!$A:$F,MATCH('Poles Results'!E76,Poles!$F:$F,0),3),""),"")</f>
        <v/>
      </c>
      <c r="D76" s="121" t="str">
        <f>IFERROR(IF(SMALL(Poles!F:F,K76)&gt;1000,"nt",SMALL(Poles!F:F,K76)),"")</f>
        <v/>
      </c>
      <c r="E76" s="159" t="str">
        <f>IF(D76="nt",IFERROR(SMALL(Poles!F:F,K76),""),IFERROR(SMALL(Poles!F:F,K76),""))</f>
        <v/>
      </c>
      <c r="G76" s="130" t="str">
        <f t="shared" si="3"/>
        <v/>
      </c>
      <c r="K76" s="90">
        <v>75</v>
      </c>
    </row>
    <row r="77" spans="1:11">
      <c r="A77" s="24" t="str">
        <f>IFERROR(IF(INDEX(Poles!$A:$F,MATCH('Poles Results'!$E77,Poles!$F:$F,0),1)&gt;0,INDEX(Poles!$A:$F,MATCH('Poles Results'!$E77,Poles!$F:$F,0),1),""),"")</f>
        <v/>
      </c>
      <c r="B77" s="120" t="str">
        <f>IFERROR(IF(INDEX(Poles!$A:$F,MATCH('Poles Results'!$E77,Poles!$F:$F,0),2)&gt;0,INDEX(Poles!$A:$F,MATCH('Poles Results'!$E77,Poles!$F:$F,0),2),""),"")</f>
        <v/>
      </c>
      <c r="C77" s="120" t="str">
        <f>IFERROR(IF(INDEX(Poles!$A:$F,MATCH('Poles Results'!E77,Poles!$F:$F,0),3)&gt;0,INDEX(Poles!$A:$F,MATCH('Poles Results'!E77,Poles!$F:$F,0),3),""),"")</f>
        <v/>
      </c>
      <c r="D77" s="121" t="str">
        <f>IFERROR(IF(SMALL(Poles!F:F,K77)&gt;1000,"nt",SMALL(Poles!F:F,K77)),"")</f>
        <v/>
      </c>
      <c r="E77" s="159" t="str">
        <f>IF(D77="nt",IFERROR(SMALL(Poles!F:F,K77),""),IFERROR(SMALL(Poles!F:F,K77),""))</f>
        <v/>
      </c>
      <c r="G77" s="130" t="str">
        <f t="shared" si="3"/>
        <v/>
      </c>
      <c r="K77" s="90">
        <v>76</v>
      </c>
    </row>
    <row r="78" spans="1:11">
      <c r="A78" s="24" t="str">
        <f>IFERROR(IF(INDEX(Poles!$A:$F,MATCH('Poles Results'!$E78,Poles!$F:$F,0),1)&gt;0,INDEX(Poles!$A:$F,MATCH('Poles Results'!$E78,Poles!$F:$F,0),1),""),"")</f>
        <v/>
      </c>
      <c r="B78" s="120" t="str">
        <f>IFERROR(IF(INDEX(Poles!$A:$F,MATCH('Poles Results'!$E78,Poles!$F:$F,0),2)&gt;0,INDEX(Poles!$A:$F,MATCH('Poles Results'!$E78,Poles!$F:$F,0),2),""),"")</f>
        <v/>
      </c>
      <c r="C78" s="120" t="str">
        <f>IFERROR(IF(INDEX(Poles!$A:$F,MATCH('Poles Results'!E78,Poles!$F:$F,0),3)&gt;0,INDEX(Poles!$A:$F,MATCH('Poles Results'!E78,Poles!$F:$F,0),3),""),"")</f>
        <v/>
      </c>
      <c r="D78" s="121" t="str">
        <f>IFERROR(IF(SMALL(Poles!F:F,K78)&gt;1000,"nt",SMALL(Poles!F:F,K78)),"")</f>
        <v/>
      </c>
      <c r="E78" s="159" t="str">
        <f>IF(D78="nt",IFERROR(SMALL(Poles!F:F,K78),""),IFERROR(SMALL(Poles!F:F,K78),""))</f>
        <v/>
      </c>
      <c r="G78" s="130" t="str">
        <f t="shared" si="3"/>
        <v/>
      </c>
      <c r="K78" s="90">
        <v>77</v>
      </c>
    </row>
    <row r="79" spans="1:11">
      <c r="A79" s="24" t="str">
        <f>IFERROR(IF(INDEX(Poles!$A:$F,MATCH('Poles Results'!$E79,Poles!$F:$F,0),1)&gt;0,INDEX(Poles!$A:$F,MATCH('Poles Results'!$E79,Poles!$F:$F,0),1),""),"")</f>
        <v/>
      </c>
      <c r="B79" s="120" t="str">
        <f>IFERROR(IF(INDEX(Poles!$A:$F,MATCH('Poles Results'!$E79,Poles!$F:$F,0),2)&gt;0,INDEX(Poles!$A:$F,MATCH('Poles Results'!$E79,Poles!$F:$F,0),2),""),"")</f>
        <v/>
      </c>
      <c r="C79" s="120" t="str">
        <f>IFERROR(IF(INDEX(Poles!$A:$F,MATCH('Poles Results'!E79,Poles!$F:$F,0),3)&gt;0,INDEX(Poles!$A:$F,MATCH('Poles Results'!E79,Poles!$F:$F,0),3),""),"")</f>
        <v/>
      </c>
      <c r="D79" s="121" t="str">
        <f>IFERROR(IF(SMALL(Poles!F:F,K79)&gt;1000,"nt",SMALL(Poles!F:F,K79)),"")</f>
        <v/>
      </c>
      <c r="E79" s="159" t="str">
        <f>IF(D79="nt",IFERROR(SMALL(Poles!F:F,K79),""),IFERROR(SMALL(Poles!F:F,K79),""))</f>
        <v/>
      </c>
      <c r="G79" s="130" t="str">
        <f t="shared" si="3"/>
        <v/>
      </c>
      <c r="K79" s="90">
        <v>78</v>
      </c>
    </row>
    <row r="80" spans="1:11">
      <c r="A80" s="24" t="str">
        <f>IFERROR(IF(INDEX(Poles!$A:$F,MATCH('Poles Results'!$E80,Poles!$F:$F,0),1)&gt;0,INDEX(Poles!$A:$F,MATCH('Poles Results'!$E80,Poles!$F:$F,0),1),""),"")</f>
        <v/>
      </c>
      <c r="B80" s="120" t="str">
        <f>IFERROR(IF(INDEX(Poles!$A:$F,MATCH('Poles Results'!$E80,Poles!$F:$F,0),2)&gt;0,INDEX(Poles!$A:$F,MATCH('Poles Results'!$E80,Poles!$F:$F,0),2),""),"")</f>
        <v/>
      </c>
      <c r="C80" s="120" t="str">
        <f>IFERROR(IF(INDEX(Poles!$A:$F,MATCH('Poles Results'!E80,Poles!$F:$F,0),3)&gt;0,INDEX(Poles!$A:$F,MATCH('Poles Results'!E80,Poles!$F:$F,0),3),""),"")</f>
        <v/>
      </c>
      <c r="D80" s="121" t="str">
        <f>IFERROR(IF(SMALL(Poles!F:F,K80)&gt;1000,"nt",SMALL(Poles!F:F,K80)),"")</f>
        <v/>
      </c>
      <c r="E80" s="159" t="str">
        <f>IF(D80="nt",IFERROR(SMALL(Poles!F:F,K80),""),IFERROR(SMALL(Poles!F:F,K80),""))</f>
        <v/>
      </c>
      <c r="G80" s="130" t="str">
        <f t="shared" si="3"/>
        <v/>
      </c>
      <c r="K80" s="90">
        <v>79</v>
      </c>
    </row>
    <row r="81" spans="1:11">
      <c r="A81" s="24" t="str">
        <f>IFERROR(IF(INDEX(Poles!$A:$F,MATCH('Poles Results'!$E81,Poles!$F:$F,0),1)&gt;0,INDEX(Poles!$A:$F,MATCH('Poles Results'!$E81,Poles!$F:$F,0),1),""),"")</f>
        <v/>
      </c>
      <c r="B81" s="120" t="str">
        <f>IFERROR(IF(INDEX(Poles!$A:$F,MATCH('Poles Results'!$E81,Poles!$F:$F,0),2)&gt;0,INDEX(Poles!$A:$F,MATCH('Poles Results'!$E81,Poles!$F:$F,0),2),""),"")</f>
        <v/>
      </c>
      <c r="C81" s="120" t="str">
        <f>IFERROR(IF(INDEX(Poles!$A:$F,MATCH('Poles Results'!E81,Poles!$F:$F,0),3)&gt;0,INDEX(Poles!$A:$F,MATCH('Poles Results'!E81,Poles!$F:$F,0),3),""),"")</f>
        <v/>
      </c>
      <c r="D81" s="121" t="str">
        <f>IFERROR(IF(SMALL(Poles!F:F,K81)&gt;1000,"nt",SMALL(Poles!F:F,K81)),"")</f>
        <v/>
      </c>
      <c r="E81" s="159" t="str">
        <f>IF(D81="nt",IFERROR(SMALL(Poles!F:F,K81),""),IFERROR(SMALL(Poles!F:F,K81),""))</f>
        <v/>
      </c>
      <c r="G81" s="130" t="str">
        <f t="shared" si="3"/>
        <v/>
      </c>
      <c r="K81" s="90">
        <v>80</v>
      </c>
    </row>
    <row r="82" spans="1:11">
      <c r="A82" s="24" t="str">
        <f>IFERROR(IF(INDEX(Poles!$A:$F,MATCH('Poles Results'!$E82,Poles!$F:$F,0),1)&gt;0,INDEX(Poles!$A:$F,MATCH('Poles Results'!$E82,Poles!$F:$F,0),1),""),"")</f>
        <v/>
      </c>
      <c r="B82" s="120" t="str">
        <f>IFERROR(IF(INDEX(Poles!$A:$F,MATCH('Poles Results'!$E82,Poles!$F:$F,0),2)&gt;0,INDEX(Poles!$A:$F,MATCH('Poles Results'!$E82,Poles!$F:$F,0),2),""),"")</f>
        <v/>
      </c>
      <c r="C82" s="120" t="str">
        <f>IFERROR(IF(INDEX(Poles!$A:$F,MATCH('Poles Results'!E82,Poles!$F:$F,0),3)&gt;0,INDEX(Poles!$A:$F,MATCH('Poles Results'!E82,Poles!$F:$F,0),3),""),"")</f>
        <v/>
      </c>
      <c r="D82" s="121" t="str">
        <f>IFERROR(IF(SMALL(Poles!F:F,K82)&gt;1000,"nt",SMALL(Poles!F:F,K82)),"")</f>
        <v/>
      </c>
      <c r="E82" s="159" t="str">
        <f>IF(D82="nt",IFERROR(SMALL(Poles!F:F,K82),""),IFERROR(SMALL(Poles!F:F,K82),""))</f>
        <v/>
      </c>
      <c r="G82" s="130" t="str">
        <f t="shared" si="3"/>
        <v/>
      </c>
      <c r="K82" s="90">
        <v>81</v>
      </c>
    </row>
    <row r="83" spans="1:11">
      <c r="A83" s="24" t="str">
        <f>IFERROR(IF(INDEX(Poles!$A:$F,MATCH('Poles Results'!$E83,Poles!$F:$F,0),1)&gt;0,INDEX(Poles!$A:$F,MATCH('Poles Results'!$E83,Poles!$F:$F,0),1),""),"")</f>
        <v/>
      </c>
      <c r="B83" s="120" t="str">
        <f>IFERROR(IF(INDEX(Poles!$A:$F,MATCH('Poles Results'!$E83,Poles!$F:$F,0),2)&gt;0,INDEX(Poles!$A:$F,MATCH('Poles Results'!$E83,Poles!$F:$F,0),2),""),"")</f>
        <v/>
      </c>
      <c r="C83" s="120" t="str">
        <f>IFERROR(IF(INDEX(Poles!$A:$F,MATCH('Poles Results'!E83,Poles!$F:$F,0),3)&gt;0,INDEX(Poles!$A:$F,MATCH('Poles Results'!E83,Poles!$F:$F,0),3),""),"")</f>
        <v/>
      </c>
      <c r="D83" s="121" t="str">
        <f>IFERROR(IF(SMALL(Poles!F:F,K83)&gt;1000,"nt",SMALL(Poles!F:F,K83)),"")</f>
        <v/>
      </c>
      <c r="E83" s="159" t="str">
        <f>IF(D83="nt",IFERROR(SMALL(Poles!F:F,K83),""),IFERROR(SMALL(Poles!F:F,K83),""))</f>
        <v/>
      </c>
      <c r="G83" s="130" t="str">
        <f t="shared" si="3"/>
        <v/>
      </c>
      <c r="K83" s="90">
        <v>82</v>
      </c>
    </row>
    <row r="84" spans="1:11">
      <c r="A84" s="24" t="str">
        <f>IFERROR(IF(INDEX(Poles!$A:$F,MATCH('Poles Results'!$E84,Poles!$F:$F,0),1)&gt;0,INDEX(Poles!$A:$F,MATCH('Poles Results'!$E84,Poles!$F:$F,0),1),""),"")</f>
        <v/>
      </c>
      <c r="B84" s="120" t="str">
        <f>IFERROR(IF(INDEX(Poles!$A:$F,MATCH('Poles Results'!$E84,Poles!$F:$F,0),2)&gt;0,INDEX(Poles!$A:$F,MATCH('Poles Results'!$E84,Poles!$F:$F,0),2),""),"")</f>
        <v/>
      </c>
      <c r="C84" s="120" t="str">
        <f>IFERROR(IF(INDEX(Poles!$A:$F,MATCH('Poles Results'!E84,Poles!$F:$F,0),3)&gt;0,INDEX(Poles!$A:$F,MATCH('Poles Results'!E84,Poles!$F:$F,0),3),""),"")</f>
        <v/>
      </c>
      <c r="D84" s="121" t="str">
        <f>IFERROR(IF(SMALL(Poles!F:F,K84)&gt;1000,"nt",SMALL(Poles!F:F,K84)),"")</f>
        <v/>
      </c>
      <c r="E84" s="159" t="str">
        <f>IF(D84="nt",IFERROR(SMALL(Poles!F:F,K84),""),IFERROR(SMALL(Poles!F:F,K84),""))</f>
        <v/>
      </c>
      <c r="G84" s="130" t="str">
        <f t="shared" si="3"/>
        <v/>
      </c>
      <c r="K84" s="90">
        <v>83</v>
      </c>
    </row>
    <row r="85" spans="1:11">
      <c r="A85" s="24" t="str">
        <f>IFERROR(IF(INDEX(Poles!$A:$F,MATCH('Poles Results'!$E85,Poles!$F:$F,0),1)&gt;0,INDEX(Poles!$A:$F,MATCH('Poles Results'!$E85,Poles!$F:$F,0),1),""),"")</f>
        <v/>
      </c>
      <c r="B85" s="120" t="str">
        <f>IFERROR(IF(INDEX(Poles!$A:$F,MATCH('Poles Results'!$E85,Poles!$F:$F,0),2)&gt;0,INDEX(Poles!$A:$F,MATCH('Poles Results'!$E85,Poles!$F:$F,0),2),""),"")</f>
        <v/>
      </c>
      <c r="C85" s="120" t="str">
        <f>IFERROR(IF(INDEX(Poles!$A:$F,MATCH('Poles Results'!E85,Poles!$F:$F,0),3)&gt;0,INDEX(Poles!$A:$F,MATCH('Poles Results'!E85,Poles!$F:$F,0),3),""),"")</f>
        <v/>
      </c>
      <c r="D85" s="121" t="str">
        <f>IFERROR(IF(SMALL(Poles!F:F,K85)&gt;1000,"nt",SMALL(Poles!F:F,K85)),"")</f>
        <v/>
      </c>
      <c r="E85" s="159" t="str">
        <f>IF(D85="nt",IFERROR(SMALL(Poles!F:F,K85),""),IFERROR(SMALL(Poles!F:F,K85),""))</f>
        <v/>
      </c>
      <c r="G85" s="130" t="str">
        <f t="shared" si="3"/>
        <v/>
      </c>
      <c r="K85" s="90">
        <v>84</v>
      </c>
    </row>
    <row r="86" spans="1:11">
      <c r="A86" s="24" t="str">
        <f>IFERROR(IF(INDEX(Poles!$A:$F,MATCH('Poles Results'!$E86,Poles!$F:$F,0),1)&gt;0,INDEX(Poles!$A:$F,MATCH('Poles Results'!$E86,Poles!$F:$F,0),1),""),"")</f>
        <v/>
      </c>
      <c r="B86" s="120" t="str">
        <f>IFERROR(IF(INDEX(Poles!$A:$F,MATCH('Poles Results'!$E86,Poles!$F:$F,0),2)&gt;0,INDEX(Poles!$A:$F,MATCH('Poles Results'!$E86,Poles!$F:$F,0),2),""),"")</f>
        <v/>
      </c>
      <c r="C86" s="120" t="str">
        <f>IFERROR(IF(INDEX(Poles!$A:$F,MATCH('Poles Results'!E86,Poles!$F:$F,0),3)&gt;0,INDEX(Poles!$A:$F,MATCH('Poles Results'!E86,Poles!$F:$F,0),3),""),"")</f>
        <v/>
      </c>
      <c r="D86" s="121" t="str">
        <f>IFERROR(IF(SMALL(Poles!F:F,K86)&gt;1000,"nt",SMALL(Poles!F:F,K86)),"")</f>
        <v/>
      </c>
      <c r="E86" s="159" t="str">
        <f>IF(D86="nt",IFERROR(SMALL(Poles!F:F,K86),""),IFERROR(SMALL(Poles!F:F,K86),""))</f>
        <v/>
      </c>
      <c r="G86" s="130" t="str">
        <f t="shared" si="3"/>
        <v/>
      </c>
      <c r="K86" s="90">
        <v>85</v>
      </c>
    </row>
    <row r="87" spans="1:11">
      <c r="A87" s="24" t="str">
        <f>IFERROR(IF(INDEX(Poles!$A:$F,MATCH('Poles Results'!$E87,Poles!$F:$F,0),1)&gt;0,INDEX(Poles!$A:$F,MATCH('Poles Results'!$E87,Poles!$F:$F,0),1),""),"")</f>
        <v/>
      </c>
      <c r="B87" s="120" t="str">
        <f>IFERROR(IF(INDEX(Poles!$A:$F,MATCH('Poles Results'!$E87,Poles!$F:$F,0),2)&gt;0,INDEX(Poles!$A:$F,MATCH('Poles Results'!$E87,Poles!$F:$F,0),2),""),"")</f>
        <v/>
      </c>
      <c r="C87" s="120" t="str">
        <f>IFERROR(IF(INDEX(Poles!$A:$F,MATCH('Poles Results'!E87,Poles!$F:$F,0),3)&gt;0,INDEX(Poles!$A:$F,MATCH('Poles Results'!E87,Poles!$F:$F,0),3),""),"")</f>
        <v/>
      </c>
      <c r="D87" s="121" t="str">
        <f>IFERROR(IF(SMALL(Poles!F:F,K87)&gt;1000,"nt",SMALL(Poles!F:F,K87)),"")</f>
        <v/>
      </c>
      <c r="E87" s="159" t="str">
        <f>IF(D87="nt",IFERROR(SMALL(Poles!F:F,K87),""),IFERROR(SMALL(Poles!F:F,K87),""))</f>
        <v/>
      </c>
      <c r="G87" s="130" t="str">
        <f t="shared" si="3"/>
        <v/>
      </c>
      <c r="K87" s="90">
        <v>86</v>
      </c>
    </row>
    <row r="88" spans="1:11">
      <c r="A88" s="24" t="str">
        <f>IFERROR(IF(INDEX(Poles!$A:$F,MATCH('Poles Results'!$E88,Poles!$F:$F,0),1)&gt;0,INDEX(Poles!$A:$F,MATCH('Poles Results'!$E88,Poles!$F:$F,0),1),""),"")</f>
        <v/>
      </c>
      <c r="B88" s="120" t="str">
        <f>IFERROR(IF(INDEX(Poles!$A:$F,MATCH('Poles Results'!$E88,Poles!$F:$F,0),2)&gt;0,INDEX(Poles!$A:$F,MATCH('Poles Results'!$E88,Poles!$F:$F,0),2),""),"")</f>
        <v/>
      </c>
      <c r="C88" s="120" t="str">
        <f>IFERROR(IF(INDEX(Poles!$A:$F,MATCH('Poles Results'!E88,Poles!$F:$F,0),3)&gt;0,INDEX(Poles!$A:$F,MATCH('Poles Results'!E88,Poles!$F:$F,0),3),""),"")</f>
        <v/>
      </c>
      <c r="D88" s="121" t="str">
        <f>IFERROR(IF(SMALL(Poles!F:F,K88)&gt;1000,"nt",SMALL(Poles!F:F,K88)),"")</f>
        <v/>
      </c>
      <c r="E88" s="159" t="str">
        <f>IF(D88="nt",IFERROR(SMALL(Poles!F:F,K88),""),IFERROR(SMALL(Poles!F:F,K88),""))</f>
        <v/>
      </c>
      <c r="G88" s="130" t="str">
        <f t="shared" si="3"/>
        <v/>
      </c>
      <c r="K88" s="90">
        <v>87</v>
      </c>
    </row>
    <row r="89" spans="1:11">
      <c r="A89" s="24" t="str">
        <f>IFERROR(IF(INDEX(Poles!$A:$F,MATCH('Poles Results'!$E89,Poles!$F:$F,0),1)&gt;0,INDEX(Poles!$A:$F,MATCH('Poles Results'!$E89,Poles!$F:$F,0),1),""),"")</f>
        <v/>
      </c>
      <c r="B89" s="120" t="str">
        <f>IFERROR(IF(INDEX(Poles!$A:$F,MATCH('Poles Results'!$E89,Poles!$F:$F,0),2)&gt;0,INDEX(Poles!$A:$F,MATCH('Poles Results'!$E89,Poles!$F:$F,0),2),""),"")</f>
        <v/>
      </c>
      <c r="C89" s="120" t="str">
        <f>IFERROR(IF(INDEX(Poles!$A:$F,MATCH('Poles Results'!E89,Poles!$F:$F,0),3)&gt;0,INDEX(Poles!$A:$F,MATCH('Poles Results'!E89,Poles!$F:$F,0),3),""),"")</f>
        <v/>
      </c>
      <c r="D89" s="121" t="str">
        <f>IFERROR(IF(SMALL(Poles!F:F,K89)&gt;1000,"nt",SMALL(Poles!F:F,K89)),"")</f>
        <v/>
      </c>
      <c r="E89" s="159" t="str">
        <f>IF(D89="nt",IFERROR(SMALL(Poles!F:F,K89),""),IFERROR(SMALL(Poles!F:F,K89),""))</f>
        <v/>
      </c>
      <c r="G89" s="130" t="str">
        <f t="shared" si="3"/>
        <v/>
      </c>
      <c r="K89" s="90">
        <v>88</v>
      </c>
    </row>
    <row r="90" spans="1:11">
      <c r="A90" s="24" t="str">
        <f>IFERROR(IF(INDEX(Poles!$A:$F,MATCH('Poles Results'!$E90,Poles!$F:$F,0),1)&gt;0,INDEX(Poles!$A:$F,MATCH('Poles Results'!$E90,Poles!$F:$F,0),1),""),"")</f>
        <v/>
      </c>
      <c r="B90" s="120" t="str">
        <f>IFERROR(IF(INDEX(Poles!$A:$F,MATCH('Poles Results'!$E90,Poles!$F:$F,0),2)&gt;0,INDEX(Poles!$A:$F,MATCH('Poles Results'!$E90,Poles!$F:$F,0),2),""),"")</f>
        <v/>
      </c>
      <c r="C90" s="120" t="str">
        <f>IFERROR(IF(INDEX(Poles!$A:$F,MATCH('Poles Results'!E90,Poles!$F:$F,0),3)&gt;0,INDEX(Poles!$A:$F,MATCH('Poles Results'!E90,Poles!$F:$F,0),3),""),"")</f>
        <v/>
      </c>
      <c r="D90" s="121" t="str">
        <f>IFERROR(IF(SMALL(Poles!F:F,K90)&gt;1000,"nt",SMALL(Poles!F:F,K90)),"")</f>
        <v/>
      </c>
      <c r="E90" s="159" t="str">
        <f>IF(D90="nt",IFERROR(SMALL(Poles!F:F,K90),""),IFERROR(SMALL(Poles!F:F,K90),""))</f>
        <v/>
      </c>
      <c r="G90" s="130" t="str">
        <f t="shared" si="3"/>
        <v/>
      </c>
      <c r="K90" s="90">
        <v>89</v>
      </c>
    </row>
    <row r="91" spans="1:11">
      <c r="A91" s="24" t="str">
        <f>IFERROR(IF(INDEX(Poles!$A:$F,MATCH('Poles Results'!$E91,Poles!$F:$F,0),1)&gt;0,INDEX(Poles!$A:$F,MATCH('Poles Results'!$E91,Poles!$F:$F,0),1),""),"")</f>
        <v/>
      </c>
      <c r="B91" s="120" t="str">
        <f>IFERROR(IF(INDEX(Poles!$A:$F,MATCH('Poles Results'!$E91,Poles!$F:$F,0),2)&gt;0,INDEX(Poles!$A:$F,MATCH('Poles Results'!$E91,Poles!$F:$F,0),2),""),"")</f>
        <v/>
      </c>
      <c r="C91" s="120" t="str">
        <f>IFERROR(IF(INDEX(Poles!$A:$F,MATCH('Poles Results'!E91,Poles!$F:$F,0),3)&gt;0,INDEX(Poles!$A:$F,MATCH('Poles Results'!E91,Poles!$F:$F,0),3),""),"")</f>
        <v/>
      </c>
      <c r="D91" s="121" t="str">
        <f>IFERROR(IF(SMALL(Poles!F:F,K91)&gt;1000,"nt",SMALL(Poles!F:F,K91)),"")</f>
        <v/>
      </c>
      <c r="E91" s="159" t="str">
        <f>IF(D91="nt",IFERROR(SMALL(Poles!F:F,K91),""),IFERROR(SMALL(Poles!F:F,K91),""))</f>
        <v/>
      </c>
      <c r="G91" s="130" t="str">
        <f t="shared" si="3"/>
        <v/>
      </c>
      <c r="K91" s="90">
        <v>90</v>
      </c>
    </row>
    <row r="92" spans="1:11">
      <c r="A92" s="24" t="str">
        <f>IFERROR(IF(INDEX(Poles!$A:$F,MATCH('Poles Results'!$E92,Poles!$F:$F,0),1)&gt;0,INDEX(Poles!$A:$F,MATCH('Poles Results'!$E92,Poles!$F:$F,0),1),""),"")</f>
        <v/>
      </c>
      <c r="B92" s="120" t="str">
        <f>IFERROR(IF(INDEX(Poles!$A:$F,MATCH('Poles Results'!$E92,Poles!$F:$F,0),2)&gt;0,INDEX(Poles!$A:$F,MATCH('Poles Results'!$E92,Poles!$F:$F,0),2),""),"")</f>
        <v/>
      </c>
      <c r="C92" s="120" t="str">
        <f>IFERROR(IF(INDEX(Poles!$A:$F,MATCH('Poles Results'!E92,Poles!$F:$F,0),3)&gt;0,INDEX(Poles!$A:$F,MATCH('Poles Results'!E92,Poles!$F:$F,0),3),""),"")</f>
        <v/>
      </c>
      <c r="D92" s="121" t="str">
        <f>IFERROR(IF(SMALL(Poles!F:F,K92)&gt;1000,"nt",SMALL(Poles!F:F,K92)),"")</f>
        <v/>
      </c>
      <c r="E92" s="159" t="str">
        <f>IF(D92="nt",IFERROR(SMALL(Poles!F:F,K92),""),IFERROR(SMALL(Poles!F:F,K92),""))</f>
        <v/>
      </c>
      <c r="G92" s="130" t="str">
        <f t="shared" si="3"/>
        <v/>
      </c>
      <c r="K92" s="90">
        <v>91</v>
      </c>
    </row>
    <row r="93" spans="1:11">
      <c r="A93" s="24" t="str">
        <f>IFERROR(IF(INDEX(Poles!$A:$F,MATCH('Poles Results'!$E93,Poles!$F:$F,0),1)&gt;0,INDEX(Poles!$A:$F,MATCH('Poles Results'!$E93,Poles!$F:$F,0),1),""),"")</f>
        <v/>
      </c>
      <c r="B93" s="120" t="str">
        <f>IFERROR(IF(INDEX(Poles!$A:$F,MATCH('Poles Results'!$E93,Poles!$F:$F,0),2)&gt;0,INDEX(Poles!$A:$F,MATCH('Poles Results'!$E93,Poles!$F:$F,0),2),""),"")</f>
        <v/>
      </c>
      <c r="C93" s="120" t="str">
        <f>IFERROR(IF(INDEX(Poles!$A:$F,MATCH('Poles Results'!E93,Poles!$F:$F,0),3)&gt;0,INDEX(Poles!$A:$F,MATCH('Poles Results'!E93,Poles!$F:$F,0),3),""),"")</f>
        <v/>
      </c>
      <c r="D93" s="121" t="str">
        <f>IFERROR(IF(SMALL(Poles!F:F,K93)&gt;1000,"nt",SMALL(Poles!F:F,K93)),"")</f>
        <v/>
      </c>
      <c r="E93" s="159" t="str">
        <f>IF(D93="nt",IFERROR(SMALL(Poles!F:F,K93),""),IFERROR(SMALL(Poles!F:F,K93),""))</f>
        <v/>
      </c>
      <c r="G93" s="130" t="str">
        <f t="shared" si="3"/>
        <v/>
      </c>
      <c r="K93" s="90">
        <v>92</v>
      </c>
    </row>
    <row r="94" spans="1:11">
      <c r="A94" s="24" t="str">
        <f>IFERROR(IF(INDEX(Poles!$A:$F,MATCH('Poles Results'!$E94,Poles!$F:$F,0),1)&gt;0,INDEX(Poles!$A:$F,MATCH('Poles Results'!$E94,Poles!$F:$F,0),1),""),"")</f>
        <v/>
      </c>
      <c r="B94" s="120" t="str">
        <f>IFERROR(IF(INDEX(Poles!$A:$F,MATCH('Poles Results'!$E94,Poles!$F:$F,0),2)&gt;0,INDEX(Poles!$A:$F,MATCH('Poles Results'!$E94,Poles!$F:$F,0),2),""),"")</f>
        <v/>
      </c>
      <c r="C94" s="120" t="str">
        <f>IFERROR(IF(INDEX(Poles!$A:$F,MATCH('Poles Results'!E94,Poles!$F:$F,0),3)&gt;0,INDEX(Poles!$A:$F,MATCH('Poles Results'!E94,Poles!$F:$F,0),3),""),"")</f>
        <v/>
      </c>
      <c r="D94" s="121" t="str">
        <f>IFERROR(IF(SMALL(Poles!F:F,K94)&gt;1000,"nt",SMALL(Poles!F:F,K94)),"")</f>
        <v/>
      </c>
      <c r="E94" s="159" t="str">
        <f>IF(D94="nt",IFERROR(SMALL(Poles!F:F,K94),""),IFERROR(SMALL(Poles!F:F,K94),""))</f>
        <v/>
      </c>
      <c r="G94" s="130" t="str">
        <f t="shared" si="3"/>
        <v/>
      </c>
      <c r="K94" s="90">
        <v>93</v>
      </c>
    </row>
    <row r="95" spans="1:11">
      <c r="A95" s="24" t="str">
        <f>IFERROR(IF(INDEX(Poles!$A:$F,MATCH('Poles Results'!$E95,Poles!$F:$F,0),1)&gt;0,INDEX(Poles!$A:$F,MATCH('Poles Results'!$E95,Poles!$F:$F,0),1),""),"")</f>
        <v/>
      </c>
      <c r="B95" s="120" t="str">
        <f>IFERROR(IF(INDEX(Poles!$A:$F,MATCH('Poles Results'!$E95,Poles!$F:$F,0),2)&gt;0,INDEX(Poles!$A:$F,MATCH('Poles Results'!$E95,Poles!$F:$F,0),2),""),"")</f>
        <v/>
      </c>
      <c r="C95" s="120" t="str">
        <f>IFERROR(IF(INDEX(Poles!$A:$F,MATCH('Poles Results'!E95,Poles!$F:$F,0),3)&gt;0,INDEX(Poles!$A:$F,MATCH('Poles Results'!E95,Poles!$F:$F,0),3),""),"")</f>
        <v/>
      </c>
      <c r="D95" s="121" t="str">
        <f>IFERROR(IF(SMALL(Poles!F:F,K95)&gt;1000,"nt",SMALL(Poles!F:F,K95)),"")</f>
        <v/>
      </c>
      <c r="E95" s="159" t="str">
        <f>IF(D95="nt",IFERROR(SMALL(Poles!F:F,K95),""),IFERROR(SMALL(Poles!F:F,K95),""))</f>
        <v/>
      </c>
      <c r="G95" s="130" t="str">
        <f t="shared" si="3"/>
        <v/>
      </c>
      <c r="K95" s="90">
        <v>94</v>
      </c>
    </row>
    <row r="96" spans="1:11">
      <c r="A96" s="24" t="str">
        <f>IFERROR(IF(INDEX(Poles!$A:$F,MATCH('Poles Results'!$E96,Poles!$F:$F,0),1)&gt;0,INDEX(Poles!$A:$F,MATCH('Poles Results'!$E96,Poles!$F:$F,0),1),""),"")</f>
        <v/>
      </c>
      <c r="B96" s="120" t="str">
        <f>IFERROR(IF(INDEX(Poles!$A:$F,MATCH('Poles Results'!$E96,Poles!$F:$F,0),2)&gt;0,INDEX(Poles!$A:$F,MATCH('Poles Results'!$E96,Poles!$F:$F,0),2),""),"")</f>
        <v/>
      </c>
      <c r="C96" s="120" t="str">
        <f>IFERROR(IF(INDEX(Poles!$A:$F,MATCH('Poles Results'!E96,Poles!$F:$F,0),3)&gt;0,INDEX(Poles!$A:$F,MATCH('Poles Results'!E96,Poles!$F:$F,0),3),""),"")</f>
        <v/>
      </c>
      <c r="D96" s="121" t="str">
        <f>IFERROR(IF(SMALL(Poles!F:F,K96)&gt;1000,"nt",SMALL(Poles!F:F,K96)),"")</f>
        <v/>
      </c>
      <c r="E96" s="159" t="str">
        <f>IF(D96="nt",IFERROR(SMALL(Poles!F:F,K96),""),IFERROR(SMALL(Poles!F:F,K96),""))</f>
        <v/>
      </c>
      <c r="G96" s="130" t="str">
        <f t="shared" si="3"/>
        <v/>
      </c>
      <c r="K96" s="90">
        <v>95</v>
      </c>
    </row>
    <row r="97" spans="1:11">
      <c r="A97" s="24" t="str">
        <f>IFERROR(IF(INDEX(Poles!$A:$F,MATCH('Poles Results'!$E97,Poles!$F:$F,0),1)&gt;0,INDEX(Poles!$A:$F,MATCH('Poles Results'!$E97,Poles!$F:$F,0),1),""),"")</f>
        <v/>
      </c>
      <c r="B97" s="120" t="str">
        <f>IFERROR(IF(INDEX(Poles!$A:$F,MATCH('Poles Results'!$E97,Poles!$F:$F,0),2)&gt;0,INDEX(Poles!$A:$F,MATCH('Poles Results'!$E97,Poles!$F:$F,0),2),""),"")</f>
        <v/>
      </c>
      <c r="C97" s="120" t="str">
        <f>IFERROR(IF(INDEX(Poles!$A:$F,MATCH('Poles Results'!E97,Poles!$F:$F,0),3)&gt;0,INDEX(Poles!$A:$F,MATCH('Poles Results'!E97,Poles!$F:$F,0),3),""),"")</f>
        <v/>
      </c>
      <c r="D97" s="121" t="str">
        <f>IFERROR(IF(SMALL(Poles!F:F,K97)&gt;1000,"nt",SMALL(Poles!F:F,K97)),"")</f>
        <v/>
      </c>
      <c r="E97" s="159" t="str">
        <f>IF(D97="nt",IFERROR(SMALL(Poles!F:F,K97),""),IFERROR(SMALL(Poles!F:F,K97),""))</f>
        <v/>
      </c>
      <c r="G97" s="130" t="str">
        <f t="shared" si="3"/>
        <v/>
      </c>
      <c r="K97" s="90">
        <v>96</v>
      </c>
    </row>
    <row r="98" spans="1:11">
      <c r="A98" s="24" t="str">
        <f>IFERROR(IF(INDEX(Poles!$A:$F,MATCH('Poles Results'!$E98,Poles!$F:$F,0),1)&gt;0,INDEX(Poles!$A:$F,MATCH('Poles Results'!$E98,Poles!$F:$F,0),1),""),"")</f>
        <v/>
      </c>
      <c r="B98" s="120" t="str">
        <f>IFERROR(IF(INDEX(Poles!$A:$F,MATCH('Poles Results'!$E98,Poles!$F:$F,0),2)&gt;0,INDEX(Poles!$A:$F,MATCH('Poles Results'!$E98,Poles!$F:$F,0),2),""),"")</f>
        <v/>
      </c>
      <c r="C98" s="120" t="str">
        <f>IFERROR(IF(INDEX(Poles!$A:$F,MATCH('Poles Results'!E98,Poles!$F:$F,0),3)&gt;0,INDEX(Poles!$A:$F,MATCH('Poles Results'!E98,Poles!$F:$F,0),3),""),"")</f>
        <v/>
      </c>
      <c r="D98" s="121" t="str">
        <f>IFERROR(IF(SMALL(Poles!F:F,K98)&gt;1000,"nt",SMALL(Poles!F:F,K98)),"")</f>
        <v/>
      </c>
      <c r="E98" s="159" t="str">
        <f>IF(D98="nt",IFERROR(SMALL(Poles!F:F,K98),""),IFERROR(SMALL(Poles!F:F,K98),""))</f>
        <v/>
      </c>
      <c r="G98" s="130" t="str">
        <f t="shared" si="3"/>
        <v/>
      </c>
      <c r="K98" s="90">
        <v>97</v>
      </c>
    </row>
    <row r="99" spans="1:11">
      <c r="A99" s="24" t="str">
        <f>IFERROR(IF(INDEX(Poles!$A:$F,MATCH('Poles Results'!$E99,Poles!$F:$F,0),1)&gt;0,INDEX(Poles!$A:$F,MATCH('Poles Results'!$E99,Poles!$F:$F,0),1),""),"")</f>
        <v/>
      </c>
      <c r="B99" s="120" t="str">
        <f>IFERROR(IF(INDEX(Poles!$A:$F,MATCH('Poles Results'!$E99,Poles!$F:$F,0),2)&gt;0,INDEX(Poles!$A:$F,MATCH('Poles Results'!$E99,Poles!$F:$F,0),2),""),"")</f>
        <v/>
      </c>
      <c r="C99" s="120" t="str">
        <f>IFERROR(IF(INDEX(Poles!$A:$F,MATCH('Poles Results'!E99,Poles!$F:$F,0),3)&gt;0,INDEX(Poles!$A:$F,MATCH('Poles Results'!E99,Poles!$F:$F,0),3),""),"")</f>
        <v/>
      </c>
      <c r="D99" s="121" t="str">
        <f>IFERROR(IF(SMALL(Poles!F:F,K99)&gt;1000,"nt",SMALL(Poles!F:F,K99)),"")</f>
        <v/>
      </c>
      <c r="E99" s="159" t="str">
        <f>IF(D99="nt",IFERROR(SMALL(Poles!F:F,K99),""),IFERROR(SMALL(Poles!F:F,K99),""))</f>
        <v/>
      </c>
      <c r="G99" s="130" t="str">
        <f t="shared" si="3"/>
        <v/>
      </c>
      <c r="K99" s="90">
        <v>98</v>
      </c>
    </row>
    <row r="100" spans="1:11">
      <c r="A100" s="24" t="str">
        <f>IFERROR(IF(INDEX(Poles!$A:$F,MATCH('Poles Results'!$E100,Poles!$F:$F,0),1)&gt;0,INDEX(Poles!$A:$F,MATCH('Poles Results'!$E100,Poles!$F:$F,0),1),""),"")</f>
        <v/>
      </c>
      <c r="B100" s="120" t="str">
        <f>IFERROR(IF(INDEX(Poles!$A:$F,MATCH('Poles Results'!$E100,Poles!$F:$F,0),2)&gt;0,INDEX(Poles!$A:$F,MATCH('Poles Results'!$E100,Poles!$F:$F,0),2),""),"")</f>
        <v/>
      </c>
      <c r="C100" s="120" t="str">
        <f>IFERROR(IF(INDEX(Poles!$A:$F,MATCH('Poles Results'!E100,Poles!$F:$F,0),3)&gt;0,INDEX(Poles!$A:$F,MATCH('Poles Results'!E100,Poles!$F:$F,0),3),""),"")</f>
        <v/>
      </c>
      <c r="D100" s="121" t="str">
        <f>IFERROR(IF(SMALL(Poles!F:F,K100)&gt;1000,"nt",SMALL(Poles!F:F,K100)),"")</f>
        <v/>
      </c>
      <c r="E100" s="159" t="str">
        <f>IF(D100="nt",IFERROR(SMALL(Poles!F:F,K100),""),IFERROR(SMALL(Poles!F:F,K100),""))</f>
        <v/>
      </c>
      <c r="G100" s="130" t="str">
        <f t="shared" si="3"/>
        <v/>
      </c>
      <c r="K100" s="90">
        <v>99</v>
      </c>
    </row>
    <row r="101" spans="1:11">
      <c r="A101" s="24" t="str">
        <f>IFERROR(IF(INDEX(Poles!$A:$F,MATCH('Poles Results'!$E101,Poles!$F:$F,0),1)&gt;0,INDEX(Poles!$A:$F,MATCH('Poles Results'!$E101,Poles!$F:$F,0),1),""),"")</f>
        <v/>
      </c>
      <c r="B101" s="120" t="str">
        <f>IFERROR(IF(INDEX(Poles!$A:$F,MATCH('Poles Results'!$E101,Poles!$F:$F,0),2)&gt;0,INDEX(Poles!$A:$F,MATCH('Poles Results'!$E101,Poles!$F:$F,0),2),""),"")</f>
        <v/>
      </c>
      <c r="C101" s="120" t="str">
        <f>IFERROR(IF(INDEX(Poles!$A:$F,MATCH('Poles Results'!E101,Poles!$F:$F,0),3)&gt;0,INDEX(Poles!$A:$F,MATCH('Poles Results'!E101,Poles!$F:$F,0),3),""),"")</f>
        <v/>
      </c>
      <c r="D101" s="121" t="str">
        <f>IFERROR(IF(SMALL(Poles!F:F,K101)&gt;1000,"nt",SMALL(Poles!F:F,K101)),"")</f>
        <v/>
      </c>
      <c r="E101" s="159" t="str">
        <f>IF(D101="nt",IFERROR(SMALL(Poles!F:F,K101),""),IFERROR(SMALL(Poles!F:F,K101),""))</f>
        <v/>
      </c>
      <c r="G101" s="130" t="str">
        <f t="shared" si="3"/>
        <v/>
      </c>
      <c r="K101" s="90">
        <v>100</v>
      </c>
    </row>
    <row r="102" spans="1:11">
      <c r="A102" s="24" t="str">
        <f>IFERROR(IF(INDEX(Poles!$A:$F,MATCH('Poles Results'!$E102,Poles!$F:$F,0),1)&gt;0,INDEX(Poles!$A:$F,MATCH('Poles Results'!$E102,Poles!$F:$F,0),1),""),"")</f>
        <v/>
      </c>
      <c r="B102" s="120" t="str">
        <f>IFERROR(IF(INDEX(Poles!$A:$F,MATCH('Poles Results'!$E102,Poles!$F:$F,0),2)&gt;0,INDEX(Poles!$A:$F,MATCH('Poles Results'!$E102,Poles!$F:$F,0),2),""),"")</f>
        <v/>
      </c>
      <c r="C102" s="120" t="str">
        <f>IFERROR(IF(INDEX(Poles!$A:$F,MATCH('Poles Results'!E102,Poles!$F:$F,0),3)&gt;0,INDEX(Poles!$A:$F,MATCH('Poles Results'!E102,Poles!$F:$F,0),3),""),"")</f>
        <v/>
      </c>
      <c r="D102" s="121" t="str">
        <f>IFERROR(IF(SMALL(Poles!F:F,K102)&gt;1000,"nt",SMALL(Poles!F:F,K102)),"")</f>
        <v/>
      </c>
      <c r="E102" s="159" t="str">
        <f>IF(D102="nt",IFERROR(SMALL(Poles!F:F,K102),""),IFERROR(SMALL(Poles!F:F,K102),""))</f>
        <v/>
      </c>
      <c r="G102" s="130" t="str">
        <f t="shared" si="3"/>
        <v/>
      </c>
      <c r="K102" s="90">
        <v>101</v>
      </c>
    </row>
    <row r="103" spans="1:11">
      <c r="A103" s="24" t="str">
        <f>IFERROR(IF(INDEX(Poles!$A:$F,MATCH('Poles Results'!$E103,Poles!$F:$F,0),1)&gt;0,INDEX(Poles!$A:$F,MATCH('Poles Results'!$E103,Poles!$F:$F,0),1),""),"")</f>
        <v/>
      </c>
      <c r="B103" s="120" t="str">
        <f>IFERROR(IF(INDEX(Poles!$A:$F,MATCH('Poles Results'!$E103,Poles!$F:$F,0),2)&gt;0,INDEX(Poles!$A:$F,MATCH('Poles Results'!$E103,Poles!$F:$F,0),2),""),"")</f>
        <v/>
      </c>
      <c r="C103" s="120" t="str">
        <f>IFERROR(IF(INDEX(Poles!$A:$F,MATCH('Poles Results'!E103,Poles!$F:$F,0),3)&gt;0,INDEX(Poles!$A:$F,MATCH('Poles Results'!E103,Poles!$F:$F,0),3),""),"")</f>
        <v/>
      </c>
      <c r="D103" s="121" t="str">
        <f>IFERROR(IF(SMALL(Poles!F:F,K103)&gt;1000,"nt",SMALL(Poles!F:F,K103)),"")</f>
        <v/>
      </c>
      <c r="E103" s="159" t="str">
        <f>IF(D103="nt",IFERROR(SMALL(Poles!F:F,K103),""),IFERROR(SMALL(Poles!F:F,K103),""))</f>
        <v/>
      </c>
      <c r="G103" s="130" t="str">
        <f t="shared" si="3"/>
        <v/>
      </c>
      <c r="K103" s="90">
        <v>102</v>
      </c>
    </row>
    <row r="104" spans="1:11">
      <c r="A104" s="24" t="str">
        <f>IFERROR(IF(INDEX(Poles!$A:$F,MATCH('Poles Results'!$E104,Poles!$F:$F,0),1)&gt;0,INDEX(Poles!$A:$F,MATCH('Poles Results'!$E104,Poles!$F:$F,0),1),""),"")</f>
        <v/>
      </c>
      <c r="B104" s="120" t="str">
        <f>IFERROR(IF(INDEX(Poles!$A:$F,MATCH('Poles Results'!$E104,Poles!$F:$F,0),2)&gt;0,INDEX(Poles!$A:$F,MATCH('Poles Results'!$E104,Poles!$F:$F,0),2),""),"")</f>
        <v/>
      </c>
      <c r="C104" s="120" t="str">
        <f>IFERROR(IF(INDEX(Poles!$A:$F,MATCH('Poles Results'!E104,Poles!$F:$F,0),3)&gt;0,INDEX(Poles!$A:$F,MATCH('Poles Results'!E104,Poles!$F:$F,0),3),""),"")</f>
        <v/>
      </c>
      <c r="D104" s="121" t="str">
        <f>IFERROR(IF(SMALL(Poles!F:F,K104)&gt;1000,"nt",SMALL(Poles!F:F,K104)),"")</f>
        <v/>
      </c>
      <c r="E104" s="159" t="str">
        <f>IF(D104="nt",IFERROR(SMALL(Poles!F:F,K104),""),IFERROR(SMALL(Poles!F:F,K104),""))</f>
        <v/>
      </c>
      <c r="G104" s="130" t="str">
        <f t="shared" si="3"/>
        <v/>
      </c>
      <c r="K104" s="90">
        <v>103</v>
      </c>
    </row>
    <row r="105" spans="1:11">
      <c r="A105" s="24" t="str">
        <f>IFERROR(IF(INDEX(Poles!$A:$F,MATCH('Poles Results'!$E105,Poles!$F:$F,0),1)&gt;0,INDEX(Poles!$A:$F,MATCH('Poles Results'!$E105,Poles!$F:$F,0),1),""),"")</f>
        <v/>
      </c>
      <c r="B105" s="120" t="str">
        <f>IFERROR(IF(INDEX(Poles!$A:$F,MATCH('Poles Results'!$E105,Poles!$F:$F,0),2)&gt;0,INDEX(Poles!$A:$F,MATCH('Poles Results'!$E105,Poles!$F:$F,0),2),""),"")</f>
        <v/>
      </c>
      <c r="C105" s="120" t="str">
        <f>IFERROR(IF(INDEX(Poles!$A:$F,MATCH('Poles Results'!E105,Poles!$F:$F,0),3)&gt;0,INDEX(Poles!$A:$F,MATCH('Poles Results'!E105,Poles!$F:$F,0),3),""),"")</f>
        <v/>
      </c>
      <c r="D105" s="121" t="str">
        <f>IFERROR(IF(SMALL(Poles!F:F,K105)&gt;1000,"nt",SMALL(Poles!F:F,K105)),"")</f>
        <v/>
      </c>
      <c r="E105" s="159" t="str">
        <f>IF(D105="nt",IFERROR(SMALL(Poles!F:F,K105),""),IFERROR(SMALL(Poles!F:F,K105),""))</f>
        <v/>
      </c>
      <c r="G105" s="130" t="str">
        <f t="shared" si="3"/>
        <v/>
      </c>
      <c r="K105" s="90">
        <v>104</v>
      </c>
    </row>
    <row r="106" spans="1:11">
      <c r="A106" s="24" t="str">
        <f>IFERROR(IF(INDEX(Poles!$A:$F,MATCH('Poles Results'!$E106,Poles!$F:$F,0),1)&gt;0,INDEX(Poles!$A:$F,MATCH('Poles Results'!$E106,Poles!$F:$F,0),1),""),"")</f>
        <v/>
      </c>
      <c r="B106" s="120" t="str">
        <f>IFERROR(IF(INDEX(Poles!$A:$F,MATCH('Poles Results'!$E106,Poles!$F:$F,0),2)&gt;0,INDEX(Poles!$A:$F,MATCH('Poles Results'!$E106,Poles!$F:$F,0),2),""),"")</f>
        <v/>
      </c>
      <c r="C106" s="120" t="str">
        <f>IFERROR(IF(INDEX(Poles!$A:$F,MATCH('Poles Results'!E106,Poles!$F:$F,0),3)&gt;0,INDEX(Poles!$A:$F,MATCH('Poles Results'!E106,Poles!$F:$F,0),3),""),"")</f>
        <v/>
      </c>
      <c r="D106" s="121" t="str">
        <f>IFERROR(IF(SMALL(Poles!F:F,K106)&gt;1000,"nt",SMALL(Poles!F:F,K106)),"")</f>
        <v/>
      </c>
      <c r="E106" s="159" t="str">
        <f>IF(D106="nt",IFERROR(SMALL(Poles!F:F,K106),""),IFERROR(SMALL(Poles!F:F,K106),""))</f>
        <v/>
      </c>
      <c r="G106" s="130" t="str">
        <f t="shared" si="3"/>
        <v/>
      </c>
      <c r="K106" s="90">
        <v>105</v>
      </c>
    </row>
    <row r="107" spans="1:11">
      <c r="A107" s="24" t="str">
        <f>IFERROR(IF(INDEX(Poles!$A:$F,MATCH('Poles Results'!$E107,Poles!$F:$F,0),1)&gt;0,INDEX(Poles!$A:$F,MATCH('Poles Results'!$E107,Poles!$F:$F,0),1),""),"")</f>
        <v/>
      </c>
      <c r="B107" s="120" t="str">
        <f>IFERROR(IF(INDEX(Poles!$A:$F,MATCH('Poles Results'!$E107,Poles!$F:$F,0),2)&gt;0,INDEX(Poles!$A:$F,MATCH('Poles Results'!$E107,Poles!$F:$F,0),2),""),"")</f>
        <v/>
      </c>
      <c r="C107" s="120" t="str">
        <f>IFERROR(IF(INDEX(Poles!$A:$F,MATCH('Poles Results'!E107,Poles!$F:$F,0),3)&gt;0,INDEX(Poles!$A:$F,MATCH('Poles Results'!E107,Poles!$F:$F,0),3),""),"")</f>
        <v/>
      </c>
      <c r="D107" s="121" t="str">
        <f>IFERROR(IF(SMALL(Poles!F:F,K107)&gt;1000,"nt",SMALL(Poles!F:F,K107)),"")</f>
        <v/>
      </c>
      <c r="E107" s="159" t="str">
        <f>IF(D107="nt",IFERROR(SMALL(Poles!F:F,K107),""),IFERROR(SMALL(Poles!F:F,K107),""))</f>
        <v/>
      </c>
      <c r="G107" s="130" t="str">
        <f t="shared" si="3"/>
        <v/>
      </c>
      <c r="K107" s="90">
        <v>106</v>
      </c>
    </row>
    <row r="108" spans="1:11">
      <c r="A108" s="24" t="str">
        <f>IFERROR(IF(INDEX(Poles!$A:$F,MATCH('Poles Results'!$E108,Poles!$F:$F,0),1)&gt;0,INDEX(Poles!$A:$F,MATCH('Poles Results'!$E108,Poles!$F:$F,0),1),""),"")</f>
        <v/>
      </c>
      <c r="B108" s="120" t="str">
        <f>IFERROR(IF(INDEX(Poles!$A:$F,MATCH('Poles Results'!$E108,Poles!$F:$F,0),2)&gt;0,INDEX(Poles!$A:$F,MATCH('Poles Results'!$E108,Poles!$F:$F,0),2),""),"")</f>
        <v/>
      </c>
      <c r="C108" s="120" t="str">
        <f>IFERROR(IF(INDEX(Poles!$A:$F,MATCH('Poles Results'!E108,Poles!$F:$F,0),3)&gt;0,INDEX(Poles!$A:$F,MATCH('Poles Results'!E108,Poles!$F:$F,0),3),""),"")</f>
        <v/>
      </c>
      <c r="D108" s="121" t="str">
        <f>IFERROR(IF(SMALL(Poles!F:F,K108)&gt;1000,"nt",SMALL(Poles!F:F,K108)),"")</f>
        <v/>
      </c>
      <c r="E108" s="159" t="str">
        <f>IF(D108="nt",IFERROR(SMALL(Poles!F:F,K108),""),IFERROR(SMALL(Poles!F:F,K108),""))</f>
        <v/>
      </c>
      <c r="G108" s="130" t="str">
        <f t="shared" si="3"/>
        <v/>
      </c>
      <c r="K108" s="90">
        <v>107</v>
      </c>
    </row>
    <row r="109" spans="1:11">
      <c r="A109" s="24" t="str">
        <f>IFERROR(IF(INDEX(Poles!$A:$F,MATCH('Poles Results'!$E109,Poles!$F:$F,0),1)&gt;0,INDEX(Poles!$A:$F,MATCH('Poles Results'!$E109,Poles!$F:$F,0),1),""),"")</f>
        <v/>
      </c>
      <c r="B109" s="120" t="str">
        <f>IFERROR(IF(INDEX(Poles!$A:$F,MATCH('Poles Results'!$E109,Poles!$F:$F,0),2)&gt;0,INDEX(Poles!$A:$F,MATCH('Poles Results'!$E109,Poles!$F:$F,0),2),""),"")</f>
        <v/>
      </c>
      <c r="C109" s="120" t="str">
        <f>IFERROR(IF(INDEX(Poles!$A:$F,MATCH('Poles Results'!E109,Poles!$F:$F,0),3)&gt;0,INDEX(Poles!$A:$F,MATCH('Poles Results'!E109,Poles!$F:$F,0),3),""),"")</f>
        <v/>
      </c>
      <c r="D109" s="121" t="str">
        <f>IFERROR(IF(SMALL(Poles!F:F,K109)&gt;1000,"nt",SMALL(Poles!F:F,K109)),"")</f>
        <v/>
      </c>
      <c r="E109" s="159" t="str">
        <f>IF(D109="nt",IFERROR(SMALL(Poles!F:F,K109),""),IFERROR(SMALL(Poles!F:F,K109),""))</f>
        <v/>
      </c>
      <c r="G109" s="130" t="str">
        <f t="shared" si="3"/>
        <v/>
      </c>
      <c r="K109" s="90">
        <v>108</v>
      </c>
    </row>
    <row r="110" spans="1:11">
      <c r="A110" s="24" t="str">
        <f>IFERROR(IF(INDEX(Poles!$A:$F,MATCH('Poles Results'!$E110,Poles!$F:$F,0),1)&gt;0,INDEX(Poles!$A:$F,MATCH('Poles Results'!$E110,Poles!$F:$F,0),1),""),"")</f>
        <v/>
      </c>
      <c r="B110" s="120" t="str">
        <f>IFERROR(IF(INDEX(Poles!$A:$F,MATCH('Poles Results'!$E110,Poles!$F:$F,0),2)&gt;0,INDEX(Poles!$A:$F,MATCH('Poles Results'!$E110,Poles!$F:$F,0),2),""),"")</f>
        <v/>
      </c>
      <c r="C110" s="120" t="str">
        <f>IFERROR(IF(INDEX(Poles!$A:$F,MATCH('Poles Results'!E110,Poles!$F:$F,0),3)&gt;0,INDEX(Poles!$A:$F,MATCH('Poles Results'!E110,Poles!$F:$F,0),3),""),"")</f>
        <v/>
      </c>
      <c r="D110" s="121" t="str">
        <f>IFERROR(IF(SMALL(Poles!F:F,K110)&gt;1000,"nt",SMALL(Poles!F:F,K110)),"")</f>
        <v/>
      </c>
      <c r="E110" s="159" t="str">
        <f>IF(D110="nt",IFERROR(SMALL(Poles!F:F,K110),""),IFERROR(SMALL(Poles!F:F,K110),""))</f>
        <v/>
      </c>
      <c r="G110" s="130" t="str">
        <f t="shared" si="3"/>
        <v/>
      </c>
      <c r="K110" s="90">
        <v>109</v>
      </c>
    </row>
    <row r="111" spans="1:11">
      <c r="A111" s="24" t="str">
        <f>IFERROR(IF(INDEX(Poles!$A:$F,MATCH('Poles Results'!$E111,Poles!$F:$F,0),1)&gt;0,INDEX(Poles!$A:$F,MATCH('Poles Results'!$E111,Poles!$F:$F,0),1),""),"")</f>
        <v/>
      </c>
      <c r="B111" s="120" t="str">
        <f>IFERROR(IF(INDEX(Poles!$A:$F,MATCH('Poles Results'!$E111,Poles!$F:$F,0),2)&gt;0,INDEX(Poles!$A:$F,MATCH('Poles Results'!$E111,Poles!$F:$F,0),2),""),"")</f>
        <v/>
      </c>
      <c r="C111" s="120" t="str">
        <f>IFERROR(IF(INDEX(Poles!$A:$F,MATCH('Poles Results'!E111,Poles!$F:$F,0),3)&gt;0,INDEX(Poles!$A:$F,MATCH('Poles Results'!E111,Poles!$F:$F,0),3),""),"")</f>
        <v/>
      </c>
      <c r="D111" s="121" t="str">
        <f>IFERROR(IF(SMALL(Poles!F:F,K111)&gt;1000,"nt",SMALL(Poles!F:F,K111)),"")</f>
        <v/>
      </c>
      <c r="E111" s="159" t="str">
        <f>IF(D111="nt",IFERROR(SMALL(Poles!F:F,K111),""),IFERROR(SMALL(Poles!F:F,K111),""))</f>
        <v/>
      </c>
      <c r="G111" s="130" t="str">
        <f t="shared" si="3"/>
        <v/>
      </c>
      <c r="K111" s="90">
        <v>110</v>
      </c>
    </row>
    <row r="112" spans="1:11">
      <c r="A112" s="24" t="str">
        <f>IFERROR(IF(INDEX(Poles!$A:$F,MATCH('Poles Results'!$E112,Poles!$F:$F,0),1)&gt;0,INDEX(Poles!$A:$F,MATCH('Poles Results'!$E112,Poles!$F:$F,0),1),""),"")</f>
        <v/>
      </c>
      <c r="B112" s="120" t="str">
        <f>IFERROR(IF(INDEX(Poles!$A:$F,MATCH('Poles Results'!$E112,Poles!$F:$F,0),2)&gt;0,INDEX(Poles!$A:$F,MATCH('Poles Results'!$E112,Poles!$F:$F,0),2),""),"")</f>
        <v/>
      </c>
      <c r="C112" s="120" t="str">
        <f>IFERROR(IF(INDEX(Poles!$A:$F,MATCH('Poles Results'!E112,Poles!$F:$F,0),3)&gt;0,INDEX(Poles!$A:$F,MATCH('Poles Results'!E112,Poles!$F:$F,0),3),""),"")</f>
        <v/>
      </c>
      <c r="D112" s="121" t="str">
        <f>IFERROR(IF(SMALL(Poles!F:F,K112)&gt;1000,"nt",SMALL(Poles!F:F,K112)),"")</f>
        <v/>
      </c>
      <c r="E112" s="159" t="str">
        <f>IF(D112="nt",IFERROR(SMALL(Poles!F:F,K112),""),IFERROR(SMALL(Poles!F:F,K112),""))</f>
        <v/>
      </c>
      <c r="G112" s="130" t="str">
        <f t="shared" si="3"/>
        <v/>
      </c>
      <c r="K112" s="90">
        <v>111</v>
      </c>
    </row>
    <row r="113" spans="1:11">
      <c r="A113" s="24" t="str">
        <f>IFERROR(IF(INDEX(Poles!$A:$F,MATCH('Poles Results'!$E113,Poles!$F:$F,0),1)&gt;0,INDEX(Poles!$A:$F,MATCH('Poles Results'!$E113,Poles!$F:$F,0),1),""),"")</f>
        <v/>
      </c>
      <c r="B113" s="120" t="str">
        <f>IFERROR(IF(INDEX(Poles!$A:$F,MATCH('Poles Results'!$E113,Poles!$F:$F,0),2)&gt;0,INDEX(Poles!$A:$F,MATCH('Poles Results'!$E113,Poles!$F:$F,0),2),""),"")</f>
        <v/>
      </c>
      <c r="C113" s="120" t="str">
        <f>IFERROR(IF(INDEX(Poles!$A:$F,MATCH('Poles Results'!E113,Poles!$F:$F,0),3)&gt;0,INDEX(Poles!$A:$F,MATCH('Poles Results'!E113,Poles!$F:$F,0),3),""),"")</f>
        <v/>
      </c>
      <c r="D113" s="121" t="str">
        <f>IFERROR(IF(SMALL(Poles!F:F,K113)&gt;1000,"nt",SMALL(Poles!F:F,K113)),"")</f>
        <v/>
      </c>
      <c r="E113" s="159" t="str">
        <f>IF(D113="nt",IFERROR(SMALL(Poles!F:F,K113),""),IFERROR(SMALL(Poles!F:F,K113),""))</f>
        <v/>
      </c>
      <c r="G113" s="130" t="str">
        <f t="shared" si="3"/>
        <v/>
      </c>
      <c r="K113" s="90">
        <v>112</v>
      </c>
    </row>
    <row r="114" spans="1:11">
      <c r="A114" s="24" t="str">
        <f>IFERROR(IF(INDEX(Poles!$A:$F,MATCH('Poles Results'!$E114,Poles!$F:$F,0),1)&gt;0,INDEX(Poles!$A:$F,MATCH('Poles Results'!$E114,Poles!$F:$F,0),1),""),"")</f>
        <v/>
      </c>
      <c r="B114" s="120" t="str">
        <f>IFERROR(IF(INDEX(Poles!$A:$F,MATCH('Poles Results'!$E114,Poles!$F:$F,0),2)&gt;0,INDEX(Poles!$A:$F,MATCH('Poles Results'!$E114,Poles!$F:$F,0),2),""),"")</f>
        <v/>
      </c>
      <c r="C114" s="120" t="str">
        <f>IFERROR(IF(INDEX(Poles!$A:$F,MATCH('Poles Results'!E114,Poles!$F:$F,0),3)&gt;0,INDEX(Poles!$A:$F,MATCH('Poles Results'!E114,Poles!$F:$F,0),3),""),"")</f>
        <v/>
      </c>
      <c r="D114" s="121" t="str">
        <f>IFERROR(IF(SMALL(Poles!F:F,K114)&gt;1000,"nt",SMALL(Poles!F:F,K114)),"")</f>
        <v/>
      </c>
      <c r="E114" s="159" t="str">
        <f>IF(D114="nt",IFERROR(SMALL(Poles!F:F,K114),""),IFERROR(SMALL(Poles!F:F,K114),""))</f>
        <v/>
      </c>
      <c r="G114" s="130" t="str">
        <f t="shared" si="3"/>
        <v/>
      </c>
      <c r="K114" s="90">
        <v>113</v>
      </c>
    </row>
    <row r="115" spans="1:11">
      <c r="A115" s="24" t="str">
        <f>IFERROR(IF(INDEX(Poles!$A:$F,MATCH('Poles Results'!$E115,Poles!$F:$F,0),1)&gt;0,INDEX(Poles!$A:$F,MATCH('Poles Results'!$E115,Poles!$F:$F,0),1),""),"")</f>
        <v/>
      </c>
      <c r="B115" s="120" t="str">
        <f>IFERROR(IF(INDEX(Poles!$A:$F,MATCH('Poles Results'!$E115,Poles!$F:$F,0),2)&gt;0,INDEX(Poles!$A:$F,MATCH('Poles Results'!$E115,Poles!$F:$F,0),2),""),"")</f>
        <v/>
      </c>
      <c r="C115" s="120" t="str">
        <f>IFERROR(IF(INDEX(Poles!$A:$F,MATCH('Poles Results'!E115,Poles!$F:$F,0),3)&gt;0,INDEX(Poles!$A:$F,MATCH('Poles Results'!E115,Poles!$F:$F,0),3),""),"")</f>
        <v/>
      </c>
      <c r="D115" s="121" t="str">
        <f>IFERROR(IF(SMALL(Poles!F:F,K115)&gt;1000,"nt",SMALL(Poles!F:F,K115)),"")</f>
        <v/>
      </c>
      <c r="E115" s="159" t="str">
        <f>IF(D115="nt",IFERROR(SMALL(Poles!F:F,K115),""),IFERROR(SMALL(Poles!F:F,K115),""))</f>
        <v/>
      </c>
      <c r="G115" s="130" t="str">
        <f t="shared" si="3"/>
        <v/>
      </c>
      <c r="K115" s="90">
        <v>114</v>
      </c>
    </row>
    <row r="116" spans="1:11">
      <c r="A116" s="24" t="str">
        <f>IFERROR(IF(INDEX(Poles!$A:$F,MATCH('Poles Results'!$E116,Poles!$F:$F,0),1)&gt;0,INDEX(Poles!$A:$F,MATCH('Poles Results'!$E116,Poles!$F:$F,0),1),""),"")</f>
        <v/>
      </c>
      <c r="B116" s="120" t="str">
        <f>IFERROR(IF(INDEX(Poles!$A:$F,MATCH('Poles Results'!$E116,Poles!$F:$F,0),2)&gt;0,INDEX(Poles!$A:$F,MATCH('Poles Results'!$E116,Poles!$F:$F,0),2),""),"")</f>
        <v/>
      </c>
      <c r="C116" s="120" t="str">
        <f>IFERROR(IF(INDEX(Poles!$A:$F,MATCH('Poles Results'!E116,Poles!$F:$F,0),3)&gt;0,INDEX(Poles!$A:$F,MATCH('Poles Results'!E116,Poles!$F:$F,0),3),""),"")</f>
        <v/>
      </c>
      <c r="D116" s="121" t="str">
        <f>IFERROR(IF(SMALL(Poles!F:F,K116)&gt;1000,"nt",SMALL(Poles!F:F,K116)),"")</f>
        <v/>
      </c>
      <c r="E116" s="159" t="str">
        <f>IF(D116="nt",IFERROR(SMALL(Poles!F:F,K116),""),IFERROR(SMALL(Poles!F:F,K116),""))</f>
        <v/>
      </c>
      <c r="G116" s="130" t="str">
        <f t="shared" si="3"/>
        <v/>
      </c>
      <c r="K116" s="90">
        <v>115</v>
      </c>
    </row>
    <row r="117" spans="1:11">
      <c r="A117" s="24" t="str">
        <f>IFERROR(IF(INDEX(Poles!$A:$F,MATCH('Poles Results'!$E117,Poles!$F:$F,0),1)&gt;0,INDEX(Poles!$A:$F,MATCH('Poles Results'!$E117,Poles!$F:$F,0),1),""),"")</f>
        <v/>
      </c>
      <c r="B117" s="120" t="str">
        <f>IFERROR(IF(INDEX(Poles!$A:$F,MATCH('Poles Results'!$E117,Poles!$F:$F,0),2)&gt;0,INDEX(Poles!$A:$F,MATCH('Poles Results'!$E117,Poles!$F:$F,0),2),""),"")</f>
        <v/>
      </c>
      <c r="C117" s="120" t="str">
        <f>IFERROR(IF(INDEX(Poles!$A:$F,MATCH('Poles Results'!E117,Poles!$F:$F,0),3)&gt;0,INDEX(Poles!$A:$F,MATCH('Poles Results'!E117,Poles!$F:$F,0),3),""),"")</f>
        <v/>
      </c>
      <c r="D117" s="121" t="str">
        <f>IFERROR(IF(SMALL(Poles!F:F,K117)&gt;1000,"nt",SMALL(Poles!F:F,K117)),"")</f>
        <v/>
      </c>
      <c r="E117" s="159" t="str">
        <f>IF(D117="nt",IFERROR(SMALL(Poles!F:F,K117),""),IFERROR(SMALL(Poles!F:F,K117),""))</f>
        <v/>
      </c>
      <c r="G117" s="130" t="str">
        <f t="shared" si="3"/>
        <v/>
      </c>
      <c r="K117" s="90">
        <v>116</v>
      </c>
    </row>
    <row r="118" spans="1:11">
      <c r="A118" s="24" t="str">
        <f>IFERROR(IF(INDEX(Poles!$A:$F,MATCH('Poles Results'!$E118,Poles!$F:$F,0),1)&gt;0,INDEX(Poles!$A:$F,MATCH('Poles Results'!$E118,Poles!$F:$F,0),1),""),"")</f>
        <v/>
      </c>
      <c r="B118" s="120" t="str">
        <f>IFERROR(IF(INDEX(Poles!$A:$F,MATCH('Poles Results'!$E118,Poles!$F:$F,0),2)&gt;0,INDEX(Poles!$A:$F,MATCH('Poles Results'!$E118,Poles!$F:$F,0),2),""),"")</f>
        <v/>
      </c>
      <c r="C118" s="120" t="str">
        <f>IFERROR(IF(INDEX(Poles!$A:$F,MATCH('Poles Results'!E118,Poles!$F:$F,0),3)&gt;0,INDEX(Poles!$A:$F,MATCH('Poles Results'!E118,Poles!$F:$F,0),3),""),"")</f>
        <v/>
      </c>
      <c r="D118" s="121" t="str">
        <f>IFERROR(IF(SMALL(Poles!F:F,K118)&gt;1000,"nt",SMALL(Poles!F:F,K118)),"")</f>
        <v/>
      </c>
      <c r="E118" s="159" t="str">
        <f>IF(D118="nt",IFERROR(SMALL(Poles!F:F,K118),""),IFERROR(SMALL(Poles!F:F,K118),""))</f>
        <v/>
      </c>
      <c r="G118" s="130" t="str">
        <f t="shared" si="3"/>
        <v/>
      </c>
      <c r="K118" s="90">
        <v>117</v>
      </c>
    </row>
    <row r="119" spans="1:11">
      <c r="A119" s="24" t="str">
        <f>IFERROR(IF(INDEX(Poles!$A:$F,MATCH('Poles Results'!$E119,Poles!$F:$F,0),1)&gt;0,INDEX(Poles!$A:$F,MATCH('Poles Results'!$E119,Poles!$F:$F,0),1),""),"")</f>
        <v/>
      </c>
      <c r="B119" s="120" t="str">
        <f>IFERROR(IF(INDEX(Poles!$A:$F,MATCH('Poles Results'!$E119,Poles!$F:$F,0),2)&gt;0,INDEX(Poles!$A:$F,MATCH('Poles Results'!$E119,Poles!$F:$F,0),2),""),"")</f>
        <v/>
      </c>
      <c r="C119" s="120" t="str">
        <f>IFERROR(IF(INDEX(Poles!$A:$F,MATCH('Poles Results'!E119,Poles!$F:$F,0),3)&gt;0,INDEX(Poles!$A:$F,MATCH('Poles Results'!E119,Poles!$F:$F,0),3),""),"")</f>
        <v/>
      </c>
      <c r="D119" s="121" t="str">
        <f>IFERROR(IF(SMALL(Poles!F:F,K119)&gt;1000,"nt",SMALL(Poles!F:F,K119)),"")</f>
        <v/>
      </c>
      <c r="E119" s="159" t="str">
        <f>IF(D119="nt",IFERROR(SMALL(Poles!F:F,K119),""),IFERROR(SMALL(Poles!F:F,K119),""))</f>
        <v/>
      </c>
      <c r="G119" s="130" t="str">
        <f t="shared" si="3"/>
        <v/>
      </c>
      <c r="K119" s="90">
        <v>118</v>
      </c>
    </row>
    <row r="120" spans="1:11">
      <c r="A120" s="24" t="str">
        <f>IFERROR(IF(INDEX(Poles!$A:$F,MATCH('Poles Results'!$E120,Poles!$F:$F,0),1)&gt;0,INDEX(Poles!$A:$F,MATCH('Poles Results'!$E120,Poles!$F:$F,0),1),""),"")</f>
        <v/>
      </c>
      <c r="B120" s="120" t="str">
        <f>IFERROR(IF(INDEX(Poles!$A:$F,MATCH('Poles Results'!$E120,Poles!$F:$F,0),2)&gt;0,INDEX(Poles!$A:$F,MATCH('Poles Results'!$E120,Poles!$F:$F,0),2),""),"")</f>
        <v/>
      </c>
      <c r="C120" s="120" t="str">
        <f>IFERROR(IF(INDEX(Poles!$A:$F,MATCH('Poles Results'!E120,Poles!$F:$F,0),3)&gt;0,INDEX(Poles!$A:$F,MATCH('Poles Results'!E120,Poles!$F:$F,0),3),""),"")</f>
        <v/>
      </c>
      <c r="D120" s="121" t="str">
        <f>IFERROR(IF(SMALL(Poles!F:F,K120)&gt;1000,"nt",SMALL(Poles!F:F,K120)),"")</f>
        <v/>
      </c>
      <c r="E120" s="159" t="str">
        <f>IF(D120="nt",IFERROR(SMALL(Poles!F:F,K120),""),IFERROR(SMALL(Poles!F:F,K120),""))</f>
        <v/>
      </c>
      <c r="G120" s="130" t="str">
        <f t="shared" si="3"/>
        <v/>
      </c>
      <c r="K120" s="90">
        <v>119</v>
      </c>
    </row>
    <row r="121" spans="1:11">
      <c r="A121" s="24" t="str">
        <f>IFERROR(IF(INDEX(Poles!$A:$F,MATCH('Poles Results'!$E121,Poles!$F:$F,0),1)&gt;0,INDEX(Poles!$A:$F,MATCH('Poles Results'!$E121,Poles!$F:$F,0),1),""),"")</f>
        <v/>
      </c>
      <c r="B121" s="120" t="str">
        <f>IFERROR(IF(INDEX(Poles!$A:$F,MATCH('Poles Results'!$E121,Poles!$F:$F,0),2)&gt;0,INDEX(Poles!$A:$F,MATCH('Poles Results'!$E121,Poles!$F:$F,0),2),""),"")</f>
        <v/>
      </c>
      <c r="C121" s="120" t="str">
        <f>IFERROR(IF(INDEX(Poles!$A:$F,MATCH('Poles Results'!E121,Poles!$F:$F,0),3)&gt;0,INDEX(Poles!$A:$F,MATCH('Poles Results'!E121,Poles!$F:$F,0),3),""),"")</f>
        <v/>
      </c>
      <c r="D121" s="121" t="str">
        <f>IFERROR(IF(SMALL(Poles!F:F,K121)&gt;1000,"nt",SMALL(Poles!F:F,K121)),"")</f>
        <v/>
      </c>
      <c r="E121" s="159" t="str">
        <f>IF(D121="nt",IFERROR(SMALL(Poles!F:F,K121),""),IFERROR(SMALL(Poles!F:F,K121),""))</f>
        <v/>
      </c>
      <c r="G121" s="130" t="str">
        <f t="shared" si="3"/>
        <v/>
      </c>
      <c r="K121" s="90">
        <v>120</v>
      </c>
    </row>
    <row r="122" spans="1:11">
      <c r="A122" s="24" t="str">
        <f>IFERROR(IF(INDEX(Poles!$A:$F,MATCH('Poles Results'!$E122,Poles!$F:$F,0),1)&gt;0,INDEX(Poles!$A:$F,MATCH('Poles Results'!$E122,Poles!$F:$F,0),1),""),"")</f>
        <v/>
      </c>
      <c r="B122" s="120" t="str">
        <f>IFERROR(IF(INDEX(Poles!$A:$F,MATCH('Poles Results'!$E122,Poles!$F:$F,0),2)&gt;0,INDEX(Poles!$A:$F,MATCH('Poles Results'!$E122,Poles!$F:$F,0),2),""),"")</f>
        <v/>
      </c>
      <c r="C122" s="120" t="str">
        <f>IFERROR(IF(INDEX(Poles!$A:$F,MATCH('Poles Results'!E122,Poles!$F:$F,0),3)&gt;0,INDEX(Poles!$A:$F,MATCH('Poles Results'!E122,Poles!$F:$F,0),3),""),"")</f>
        <v/>
      </c>
      <c r="D122" s="121" t="str">
        <f>IFERROR(IF(SMALL(Poles!F:F,K122)&gt;1000,"nt",SMALL(Poles!F:F,K122)),"")</f>
        <v/>
      </c>
      <c r="E122" s="159" t="str">
        <f>IF(D122="nt",IFERROR(SMALL(Poles!F:F,K122),""),IFERROR(SMALL(Poles!F:F,K122),""))</f>
        <v/>
      </c>
      <c r="G122" s="130" t="str">
        <f t="shared" si="3"/>
        <v/>
      </c>
      <c r="K122" s="90">
        <v>121</v>
      </c>
    </row>
    <row r="123" spans="1:11">
      <c r="A123" s="24" t="str">
        <f>IFERROR(IF(INDEX(Poles!$A:$F,MATCH('Poles Results'!$E123,Poles!$F:$F,0),1)&gt;0,INDEX(Poles!$A:$F,MATCH('Poles Results'!$E123,Poles!$F:$F,0),1),""),"")</f>
        <v/>
      </c>
      <c r="B123" s="120" t="str">
        <f>IFERROR(IF(INDEX(Poles!$A:$F,MATCH('Poles Results'!$E123,Poles!$F:$F,0),2)&gt;0,INDEX(Poles!$A:$F,MATCH('Poles Results'!$E123,Poles!$F:$F,0),2),""),"")</f>
        <v/>
      </c>
      <c r="C123" s="120" t="str">
        <f>IFERROR(IF(INDEX(Poles!$A:$F,MATCH('Poles Results'!E123,Poles!$F:$F,0),3)&gt;0,INDEX(Poles!$A:$F,MATCH('Poles Results'!E123,Poles!$F:$F,0),3),""),"")</f>
        <v/>
      </c>
      <c r="D123" s="121" t="str">
        <f>IFERROR(IF(SMALL(Poles!F:F,K123)&gt;1000,"nt",SMALL(Poles!F:F,K123)),"")</f>
        <v/>
      </c>
      <c r="E123" s="159" t="str">
        <f>IF(D123="nt",IFERROR(SMALL(Poles!F:F,K123),""),IFERROR(SMALL(Poles!F:F,K123),""))</f>
        <v/>
      </c>
      <c r="G123" s="130" t="str">
        <f t="shared" si="3"/>
        <v/>
      </c>
      <c r="K123" s="90">
        <v>122</v>
      </c>
    </row>
    <row r="124" spans="1:11">
      <c r="A124" s="24" t="str">
        <f>IFERROR(IF(INDEX(Poles!$A:$F,MATCH('Poles Results'!$E124,Poles!$F:$F,0),1)&gt;0,INDEX(Poles!$A:$F,MATCH('Poles Results'!$E124,Poles!$F:$F,0),1),""),"")</f>
        <v/>
      </c>
      <c r="B124" s="120" t="str">
        <f>IFERROR(IF(INDEX(Poles!$A:$F,MATCH('Poles Results'!$E124,Poles!$F:$F,0),2)&gt;0,INDEX(Poles!$A:$F,MATCH('Poles Results'!$E124,Poles!$F:$F,0),2),""),"")</f>
        <v/>
      </c>
      <c r="C124" s="120" t="str">
        <f>IFERROR(IF(INDEX(Poles!$A:$F,MATCH('Poles Results'!E124,Poles!$F:$F,0),3)&gt;0,INDEX(Poles!$A:$F,MATCH('Poles Results'!E124,Poles!$F:$F,0),3),""),"")</f>
        <v/>
      </c>
      <c r="D124" s="121" t="str">
        <f>IFERROR(IF(SMALL(Poles!F:F,K124)&gt;1000,"nt",SMALL(Poles!F:F,K124)),"")</f>
        <v/>
      </c>
      <c r="E124" s="159" t="str">
        <f>IF(D124="nt",IFERROR(SMALL(Poles!F:F,K124),""),IFERROR(SMALL(Poles!F:F,K124),""))</f>
        <v/>
      </c>
      <c r="G124" s="130" t="str">
        <f t="shared" si="3"/>
        <v/>
      </c>
      <c r="K124" s="90">
        <v>123</v>
      </c>
    </row>
    <row r="125" spans="1:11">
      <c r="A125" s="24" t="str">
        <f>IFERROR(IF(INDEX(Poles!$A:$F,MATCH('Poles Results'!$E125,Poles!$F:$F,0),1)&gt;0,INDEX(Poles!$A:$F,MATCH('Poles Results'!$E125,Poles!$F:$F,0),1),""),"")</f>
        <v/>
      </c>
      <c r="B125" s="120" t="str">
        <f>IFERROR(IF(INDEX(Poles!$A:$F,MATCH('Poles Results'!$E125,Poles!$F:$F,0),2)&gt;0,INDEX(Poles!$A:$F,MATCH('Poles Results'!$E125,Poles!$F:$F,0),2),""),"")</f>
        <v/>
      </c>
      <c r="C125" s="120" t="str">
        <f>IFERROR(IF(INDEX(Poles!$A:$F,MATCH('Poles Results'!E125,Poles!$F:$F,0),3)&gt;0,INDEX(Poles!$A:$F,MATCH('Poles Results'!E125,Poles!$F:$F,0),3),""),"")</f>
        <v/>
      </c>
      <c r="D125" s="121" t="str">
        <f>IFERROR(IF(SMALL(Poles!F:F,K125)&gt;1000,"nt",SMALL(Poles!F:F,K125)),"")</f>
        <v/>
      </c>
      <c r="E125" s="159" t="str">
        <f>IF(D125="nt",IFERROR(SMALL(Poles!F:F,K125),""),IFERROR(SMALL(Poles!F:F,K125),""))</f>
        <v/>
      </c>
      <c r="G125" s="130" t="str">
        <f t="shared" si="3"/>
        <v/>
      </c>
      <c r="K125" s="90">
        <v>124</v>
      </c>
    </row>
    <row r="126" spans="1:11">
      <c r="A126" s="24" t="str">
        <f>IFERROR(IF(INDEX(Poles!$A:$F,MATCH('Poles Results'!$E126,Poles!$F:$F,0),1)&gt;0,INDEX(Poles!$A:$F,MATCH('Poles Results'!$E126,Poles!$F:$F,0),1),""),"")</f>
        <v/>
      </c>
      <c r="B126" s="120" t="str">
        <f>IFERROR(IF(INDEX(Poles!$A:$F,MATCH('Poles Results'!$E126,Poles!$F:$F,0),2)&gt;0,INDEX(Poles!$A:$F,MATCH('Poles Results'!$E126,Poles!$F:$F,0),2),""),"")</f>
        <v/>
      </c>
      <c r="C126" s="120" t="str">
        <f>IFERROR(IF(INDEX(Poles!$A:$F,MATCH('Poles Results'!E126,Poles!$F:$F,0),3)&gt;0,INDEX(Poles!$A:$F,MATCH('Poles Results'!E126,Poles!$F:$F,0),3),""),"")</f>
        <v/>
      </c>
      <c r="D126" s="121" t="str">
        <f>IFERROR(IF(SMALL(Poles!F:F,K126)&gt;1000,"nt",SMALL(Poles!F:F,K126)),"")</f>
        <v/>
      </c>
      <c r="E126" s="159" t="str">
        <f>IF(D126="nt",IFERROR(SMALL(Poles!F:F,K126),""),IFERROR(SMALL(Poles!F:F,K126),""))</f>
        <v/>
      </c>
      <c r="G126" s="130" t="str">
        <f t="shared" si="3"/>
        <v/>
      </c>
      <c r="K126" s="90">
        <v>125</v>
      </c>
    </row>
    <row r="127" spans="1:11">
      <c r="A127" s="24" t="str">
        <f>IFERROR(IF(INDEX(Poles!$A:$F,MATCH('Poles Results'!$E127,Poles!$F:$F,0),1)&gt;0,INDEX(Poles!$A:$F,MATCH('Poles Results'!$E127,Poles!$F:$F,0),1),""),"")</f>
        <v/>
      </c>
      <c r="B127" s="120" t="str">
        <f>IFERROR(IF(INDEX(Poles!$A:$F,MATCH('Poles Results'!$E127,Poles!$F:$F,0),2)&gt;0,INDEX(Poles!$A:$F,MATCH('Poles Results'!$E127,Poles!$F:$F,0),2),""),"")</f>
        <v/>
      </c>
      <c r="C127" s="120" t="str">
        <f>IFERROR(IF(INDEX(Poles!$A:$F,MATCH('Poles Results'!E127,Poles!$F:$F,0),3)&gt;0,INDEX(Poles!$A:$F,MATCH('Poles Results'!E127,Poles!$F:$F,0),3),""),"")</f>
        <v/>
      </c>
      <c r="D127" s="121" t="str">
        <f>IFERROR(IF(SMALL(Poles!F:F,K127)&gt;1000,"nt",SMALL(Poles!F:F,K127)),"")</f>
        <v/>
      </c>
      <c r="E127" s="159" t="str">
        <f>IF(D127="nt",IFERROR(SMALL(Poles!F:F,K127),""),IFERROR(SMALL(Poles!F:F,K127),""))</f>
        <v/>
      </c>
      <c r="G127" s="130" t="str">
        <f t="shared" si="3"/>
        <v/>
      </c>
      <c r="K127" s="90">
        <v>126</v>
      </c>
    </row>
    <row r="128" spans="1:11">
      <c r="A128" s="24" t="str">
        <f>IFERROR(IF(INDEX(Poles!$A:$F,MATCH('Poles Results'!$E128,Poles!$F:$F,0),1)&gt;0,INDEX(Poles!$A:$F,MATCH('Poles Results'!$E128,Poles!$F:$F,0),1),""),"")</f>
        <v/>
      </c>
      <c r="B128" s="120" t="str">
        <f>IFERROR(IF(INDEX(Poles!$A:$F,MATCH('Poles Results'!$E128,Poles!$F:$F,0),2)&gt;0,INDEX(Poles!$A:$F,MATCH('Poles Results'!$E128,Poles!$F:$F,0),2),""),"")</f>
        <v/>
      </c>
      <c r="C128" s="120" t="str">
        <f>IFERROR(IF(INDEX(Poles!$A:$F,MATCH('Poles Results'!E128,Poles!$F:$F,0),3)&gt;0,INDEX(Poles!$A:$F,MATCH('Poles Results'!E128,Poles!$F:$F,0),3),""),"")</f>
        <v/>
      </c>
      <c r="D128" s="121" t="str">
        <f>IFERROR(IF(SMALL(Poles!F:F,K128)&gt;1000,"nt",SMALL(Poles!F:F,K128)),"")</f>
        <v/>
      </c>
      <c r="E128" s="159" t="str">
        <f>IF(D128="nt",IFERROR(SMALL(Poles!F:F,K128),""),IFERROR(SMALL(Poles!F:F,K128),""))</f>
        <v/>
      </c>
      <c r="G128" s="130" t="str">
        <f t="shared" si="3"/>
        <v/>
      </c>
      <c r="K128" s="90">
        <v>127</v>
      </c>
    </row>
    <row r="129" spans="1:11">
      <c r="A129" s="24" t="str">
        <f>IFERROR(IF(INDEX(Poles!$A:$F,MATCH('Poles Results'!$E129,Poles!$F:$F,0),1)&gt;0,INDEX(Poles!$A:$F,MATCH('Poles Results'!$E129,Poles!$F:$F,0),1),""),"")</f>
        <v/>
      </c>
      <c r="B129" s="120" t="str">
        <f>IFERROR(IF(INDEX(Poles!$A:$F,MATCH('Poles Results'!$E129,Poles!$F:$F,0),2)&gt;0,INDEX(Poles!$A:$F,MATCH('Poles Results'!$E129,Poles!$F:$F,0),2),""),"")</f>
        <v/>
      </c>
      <c r="C129" s="120" t="str">
        <f>IFERROR(IF(INDEX(Poles!$A:$F,MATCH('Poles Results'!E129,Poles!$F:$F,0),3)&gt;0,INDEX(Poles!$A:$F,MATCH('Poles Results'!E129,Poles!$F:$F,0),3),""),"")</f>
        <v/>
      </c>
      <c r="D129" s="121" t="str">
        <f>IFERROR(IF(SMALL(Poles!F:F,K129)&gt;1000,"nt",SMALL(Poles!F:F,K129)),"")</f>
        <v/>
      </c>
      <c r="E129" s="159" t="str">
        <f>IF(D129="nt",IFERROR(SMALL(Poles!F:F,K129),""),IFERROR(SMALL(Poles!F:F,K129),""))</f>
        <v/>
      </c>
      <c r="G129" s="130" t="str">
        <f t="shared" si="3"/>
        <v/>
      </c>
      <c r="K129" s="90">
        <v>128</v>
      </c>
    </row>
    <row r="130" spans="1:11">
      <c r="A130" s="24" t="str">
        <f>IFERROR(IF(INDEX(Poles!$A:$F,MATCH('Poles Results'!$E130,Poles!$F:$F,0),1)&gt;0,INDEX(Poles!$A:$F,MATCH('Poles Results'!$E130,Poles!$F:$F,0),1),""),"")</f>
        <v/>
      </c>
      <c r="B130" s="120" t="str">
        <f>IFERROR(IF(INDEX(Poles!$A:$F,MATCH('Poles Results'!$E130,Poles!$F:$F,0),2)&gt;0,INDEX(Poles!$A:$F,MATCH('Poles Results'!$E130,Poles!$F:$F,0),2),""),"")</f>
        <v/>
      </c>
      <c r="C130" s="120" t="str">
        <f>IFERROR(IF(INDEX(Poles!$A:$F,MATCH('Poles Results'!E130,Poles!$F:$F,0),3)&gt;0,INDEX(Poles!$A:$F,MATCH('Poles Results'!E130,Poles!$F:$F,0),3),""),"")</f>
        <v/>
      </c>
      <c r="D130" s="121" t="str">
        <f>IFERROR(IF(SMALL(Poles!F:F,K130)&gt;1000,"nt",SMALL(Poles!F:F,K130)),"")</f>
        <v/>
      </c>
      <c r="E130" s="159" t="str">
        <f>IF(D130="nt",IFERROR(SMALL(Poles!F:F,K130),""),IFERROR(SMALL(Poles!F:F,K130),""))</f>
        <v/>
      </c>
      <c r="G130" s="130" t="str">
        <f t="shared" ref="G130:G193" si="4">IFERROR(VLOOKUP(D130,$H$3:$I$5,2,FALSE),"")</f>
        <v/>
      </c>
      <c r="K130" s="90">
        <v>129</v>
      </c>
    </row>
    <row r="131" spans="1:11">
      <c r="A131" s="24" t="str">
        <f>IFERROR(IF(INDEX(Poles!$A:$F,MATCH('Poles Results'!$E131,Poles!$F:$F,0),1)&gt;0,INDEX(Poles!$A:$F,MATCH('Poles Results'!$E131,Poles!$F:$F,0),1),""),"")</f>
        <v/>
      </c>
      <c r="B131" s="120" t="str">
        <f>IFERROR(IF(INDEX(Poles!$A:$F,MATCH('Poles Results'!$E131,Poles!$F:$F,0),2)&gt;0,INDEX(Poles!$A:$F,MATCH('Poles Results'!$E131,Poles!$F:$F,0),2),""),"")</f>
        <v/>
      </c>
      <c r="C131" s="120" t="str">
        <f>IFERROR(IF(INDEX(Poles!$A:$F,MATCH('Poles Results'!E131,Poles!$F:$F,0),3)&gt;0,INDEX(Poles!$A:$F,MATCH('Poles Results'!E131,Poles!$F:$F,0),3),""),"")</f>
        <v/>
      </c>
      <c r="D131" s="121" t="str">
        <f>IFERROR(IF(SMALL(Poles!F:F,K131)&gt;1000,"nt",SMALL(Poles!F:F,K131)),"")</f>
        <v/>
      </c>
      <c r="E131" s="159" t="str">
        <f>IF(D131="nt",IFERROR(SMALL(Poles!F:F,K131),""),IFERROR(SMALL(Poles!F:F,K131),""))</f>
        <v/>
      </c>
      <c r="G131" s="130" t="str">
        <f t="shared" si="4"/>
        <v/>
      </c>
      <c r="K131" s="90">
        <v>130</v>
      </c>
    </row>
    <row r="132" spans="1:11">
      <c r="A132" s="24" t="str">
        <f>IFERROR(IF(INDEX(Poles!$A:$F,MATCH('Poles Results'!$E132,Poles!$F:$F,0),1)&gt;0,INDEX(Poles!$A:$F,MATCH('Poles Results'!$E132,Poles!$F:$F,0),1),""),"")</f>
        <v/>
      </c>
      <c r="B132" s="120" t="str">
        <f>IFERROR(IF(INDEX(Poles!$A:$F,MATCH('Poles Results'!$E132,Poles!$F:$F,0),2)&gt;0,INDEX(Poles!$A:$F,MATCH('Poles Results'!$E132,Poles!$F:$F,0),2),""),"")</f>
        <v/>
      </c>
      <c r="C132" s="120" t="str">
        <f>IFERROR(IF(INDEX(Poles!$A:$F,MATCH('Poles Results'!E132,Poles!$F:$F,0),3)&gt;0,INDEX(Poles!$A:$F,MATCH('Poles Results'!E132,Poles!$F:$F,0),3),""),"")</f>
        <v/>
      </c>
      <c r="D132" s="121" t="str">
        <f>IFERROR(IF(SMALL(Poles!F:F,K132)&gt;1000,"nt",SMALL(Poles!F:F,K132)),"")</f>
        <v/>
      </c>
      <c r="E132" s="159" t="str">
        <f>IF(D132="nt",IFERROR(SMALL(Poles!F:F,K132),""),IFERROR(SMALL(Poles!F:F,K132),""))</f>
        <v/>
      </c>
      <c r="G132" s="130" t="str">
        <f t="shared" si="4"/>
        <v/>
      </c>
      <c r="K132" s="90">
        <v>131</v>
      </c>
    </row>
    <row r="133" spans="1:11">
      <c r="A133" s="24" t="str">
        <f>IFERROR(IF(INDEX(Poles!$A:$F,MATCH('Poles Results'!$E133,Poles!$F:$F,0),1)&gt;0,INDEX(Poles!$A:$F,MATCH('Poles Results'!$E133,Poles!$F:$F,0),1),""),"")</f>
        <v/>
      </c>
      <c r="B133" s="120" t="str">
        <f>IFERROR(IF(INDEX(Poles!$A:$F,MATCH('Poles Results'!$E133,Poles!$F:$F,0),2)&gt;0,INDEX(Poles!$A:$F,MATCH('Poles Results'!$E133,Poles!$F:$F,0),2),""),"")</f>
        <v/>
      </c>
      <c r="C133" s="120" t="str">
        <f>IFERROR(IF(INDEX(Poles!$A:$F,MATCH('Poles Results'!E133,Poles!$F:$F,0),3)&gt;0,INDEX(Poles!$A:$F,MATCH('Poles Results'!E133,Poles!$F:$F,0),3),""),"")</f>
        <v/>
      </c>
      <c r="D133" s="121" t="str">
        <f>IFERROR(IF(SMALL(Poles!F:F,K133)&gt;1000,"nt",SMALL(Poles!F:F,K133)),"")</f>
        <v/>
      </c>
      <c r="E133" s="159" t="str">
        <f>IF(D133="nt",IFERROR(SMALL(Poles!F:F,K133),""),IFERROR(SMALL(Poles!F:F,K133),""))</f>
        <v/>
      </c>
      <c r="G133" s="130" t="str">
        <f t="shared" si="4"/>
        <v/>
      </c>
      <c r="K133" s="90">
        <v>132</v>
      </c>
    </row>
    <row r="134" spans="1:11">
      <c r="A134" s="24" t="str">
        <f>IFERROR(IF(INDEX(Poles!$A:$F,MATCH('Poles Results'!$E134,Poles!$F:$F,0),1)&gt;0,INDEX(Poles!$A:$F,MATCH('Poles Results'!$E134,Poles!$F:$F,0),1),""),"")</f>
        <v/>
      </c>
      <c r="B134" s="120" t="str">
        <f>IFERROR(IF(INDEX(Poles!$A:$F,MATCH('Poles Results'!$E134,Poles!$F:$F,0),2)&gt;0,INDEX(Poles!$A:$F,MATCH('Poles Results'!$E134,Poles!$F:$F,0),2),""),"")</f>
        <v/>
      </c>
      <c r="C134" s="120" t="str">
        <f>IFERROR(IF(INDEX(Poles!$A:$F,MATCH('Poles Results'!E134,Poles!$F:$F,0),3)&gt;0,INDEX(Poles!$A:$F,MATCH('Poles Results'!E134,Poles!$F:$F,0),3),""),"")</f>
        <v/>
      </c>
      <c r="D134" s="121" t="str">
        <f>IFERROR(IF(SMALL(Poles!F:F,K134)&gt;1000,"nt",SMALL(Poles!F:F,K134)),"")</f>
        <v/>
      </c>
      <c r="E134" s="159" t="str">
        <f>IF(D134="nt",IFERROR(SMALL(Poles!F:F,K134),""),IFERROR(SMALL(Poles!F:F,K134),""))</f>
        <v/>
      </c>
      <c r="G134" s="130" t="str">
        <f t="shared" si="4"/>
        <v/>
      </c>
      <c r="K134" s="90">
        <v>133</v>
      </c>
    </row>
    <row r="135" spans="1:11">
      <c r="A135" s="24" t="str">
        <f>IFERROR(IF(INDEX(Poles!$A:$F,MATCH('Poles Results'!$E135,Poles!$F:$F,0),1)&gt;0,INDEX(Poles!$A:$F,MATCH('Poles Results'!$E135,Poles!$F:$F,0),1),""),"")</f>
        <v/>
      </c>
      <c r="B135" s="120" t="str">
        <f>IFERROR(IF(INDEX(Poles!$A:$F,MATCH('Poles Results'!$E135,Poles!$F:$F,0),2)&gt;0,INDEX(Poles!$A:$F,MATCH('Poles Results'!$E135,Poles!$F:$F,0),2),""),"")</f>
        <v/>
      </c>
      <c r="C135" s="120" t="str">
        <f>IFERROR(IF(INDEX(Poles!$A:$F,MATCH('Poles Results'!E135,Poles!$F:$F,0),3)&gt;0,INDEX(Poles!$A:$F,MATCH('Poles Results'!E135,Poles!$F:$F,0),3),""),"")</f>
        <v/>
      </c>
      <c r="D135" s="121" t="str">
        <f>IFERROR(IF(SMALL(Poles!F:F,K135)&gt;1000,"nt",SMALL(Poles!F:F,K135)),"")</f>
        <v/>
      </c>
      <c r="E135" s="159" t="str">
        <f>IF(D135="nt",IFERROR(SMALL(Poles!F:F,K135),""),IFERROR(SMALL(Poles!F:F,K135),""))</f>
        <v/>
      </c>
      <c r="G135" s="130" t="str">
        <f t="shared" si="4"/>
        <v/>
      </c>
      <c r="K135" s="90">
        <v>134</v>
      </c>
    </row>
    <row r="136" spans="1:11">
      <c r="A136" s="24" t="str">
        <f>IFERROR(IF(INDEX(Poles!$A:$F,MATCH('Poles Results'!$E136,Poles!$F:$F,0),1)&gt;0,INDEX(Poles!$A:$F,MATCH('Poles Results'!$E136,Poles!$F:$F,0),1),""),"")</f>
        <v/>
      </c>
      <c r="B136" s="120" t="str">
        <f>IFERROR(IF(INDEX(Poles!$A:$F,MATCH('Poles Results'!$E136,Poles!$F:$F,0),2)&gt;0,INDEX(Poles!$A:$F,MATCH('Poles Results'!$E136,Poles!$F:$F,0),2),""),"")</f>
        <v/>
      </c>
      <c r="C136" s="120" t="str">
        <f>IFERROR(IF(INDEX(Poles!$A:$F,MATCH('Poles Results'!E136,Poles!$F:$F,0),3)&gt;0,INDEX(Poles!$A:$F,MATCH('Poles Results'!E136,Poles!$F:$F,0),3),""),"")</f>
        <v/>
      </c>
      <c r="D136" s="121" t="str">
        <f>IFERROR(IF(SMALL(Poles!F:F,K136)&gt;1000,"nt",SMALL(Poles!F:F,K136)),"")</f>
        <v/>
      </c>
      <c r="E136" s="159" t="str">
        <f>IF(D136="nt",IFERROR(SMALL(Poles!F:F,K136),""),IFERROR(SMALL(Poles!F:F,K136),""))</f>
        <v/>
      </c>
      <c r="G136" s="130" t="str">
        <f t="shared" si="4"/>
        <v/>
      </c>
      <c r="K136" s="90">
        <v>135</v>
      </c>
    </row>
    <row r="137" spans="1:11">
      <c r="A137" s="24" t="str">
        <f>IFERROR(IF(INDEX(Poles!$A:$F,MATCH('Poles Results'!$E137,Poles!$F:$F,0),1)&gt;0,INDEX(Poles!$A:$F,MATCH('Poles Results'!$E137,Poles!$F:$F,0),1),""),"")</f>
        <v/>
      </c>
      <c r="B137" s="120" t="str">
        <f>IFERROR(IF(INDEX(Poles!$A:$F,MATCH('Poles Results'!$E137,Poles!$F:$F,0),2)&gt;0,INDEX(Poles!$A:$F,MATCH('Poles Results'!$E137,Poles!$F:$F,0),2),""),"")</f>
        <v/>
      </c>
      <c r="C137" s="120" t="str">
        <f>IFERROR(IF(INDEX(Poles!$A:$F,MATCH('Poles Results'!E137,Poles!$F:$F,0),3)&gt;0,INDEX(Poles!$A:$F,MATCH('Poles Results'!E137,Poles!$F:$F,0),3),""),"")</f>
        <v/>
      </c>
      <c r="D137" s="121" t="str">
        <f>IFERROR(IF(SMALL(Poles!F:F,K137)&gt;1000,"nt",SMALL(Poles!F:F,K137)),"")</f>
        <v/>
      </c>
      <c r="E137" s="159" t="str">
        <f>IF(D137="nt",IFERROR(SMALL(Poles!F:F,K137),""),IFERROR(SMALL(Poles!F:F,K137),""))</f>
        <v/>
      </c>
      <c r="G137" s="130" t="str">
        <f t="shared" si="4"/>
        <v/>
      </c>
      <c r="K137" s="90">
        <v>136</v>
      </c>
    </row>
    <row r="138" spans="1:11">
      <c r="A138" s="24" t="str">
        <f>IFERROR(IF(INDEX(Poles!$A:$F,MATCH('Poles Results'!$E138,Poles!$F:$F,0),1)&gt;0,INDEX(Poles!$A:$F,MATCH('Poles Results'!$E138,Poles!$F:$F,0),1),""),"")</f>
        <v/>
      </c>
      <c r="B138" s="120" t="str">
        <f>IFERROR(IF(INDEX(Poles!$A:$F,MATCH('Poles Results'!$E138,Poles!$F:$F,0),2)&gt;0,INDEX(Poles!$A:$F,MATCH('Poles Results'!$E138,Poles!$F:$F,0),2),""),"")</f>
        <v/>
      </c>
      <c r="C138" s="120" t="str">
        <f>IFERROR(IF(INDEX(Poles!$A:$F,MATCH('Poles Results'!E138,Poles!$F:$F,0),3)&gt;0,INDEX(Poles!$A:$F,MATCH('Poles Results'!E138,Poles!$F:$F,0),3),""),"")</f>
        <v/>
      </c>
      <c r="D138" s="121" t="str">
        <f>IFERROR(IF(SMALL(Poles!F:F,K138)&gt;1000,"nt",SMALL(Poles!F:F,K138)),"")</f>
        <v/>
      </c>
      <c r="E138" s="159" t="str">
        <f>IF(D138="nt",IFERROR(SMALL(Poles!F:F,K138),""),IFERROR(SMALL(Poles!F:F,K138),""))</f>
        <v/>
      </c>
      <c r="G138" s="130" t="str">
        <f t="shared" si="4"/>
        <v/>
      </c>
      <c r="K138" s="90">
        <v>137</v>
      </c>
    </row>
    <row r="139" spans="1:11">
      <c r="A139" s="24" t="str">
        <f>IFERROR(IF(INDEX(Poles!$A:$F,MATCH('Poles Results'!$E139,Poles!$F:$F,0),1)&gt;0,INDEX(Poles!$A:$F,MATCH('Poles Results'!$E139,Poles!$F:$F,0),1),""),"")</f>
        <v/>
      </c>
      <c r="B139" s="120" t="str">
        <f>IFERROR(IF(INDEX(Poles!$A:$F,MATCH('Poles Results'!$E139,Poles!$F:$F,0),2)&gt;0,INDEX(Poles!$A:$F,MATCH('Poles Results'!$E139,Poles!$F:$F,0),2),""),"")</f>
        <v/>
      </c>
      <c r="C139" s="120" t="str">
        <f>IFERROR(IF(INDEX(Poles!$A:$F,MATCH('Poles Results'!E139,Poles!$F:$F,0),3)&gt;0,INDEX(Poles!$A:$F,MATCH('Poles Results'!E139,Poles!$F:$F,0),3),""),"")</f>
        <v/>
      </c>
      <c r="D139" s="121" t="str">
        <f>IFERROR(IF(SMALL(Poles!F:F,K139)&gt;1000,"nt",SMALL(Poles!F:F,K139)),"")</f>
        <v/>
      </c>
      <c r="E139" s="159" t="str">
        <f>IF(D139="nt",IFERROR(SMALL(Poles!F:F,K139),""),IFERROR(SMALL(Poles!F:F,K139),""))</f>
        <v/>
      </c>
      <c r="G139" s="130" t="str">
        <f t="shared" si="4"/>
        <v/>
      </c>
      <c r="K139" s="90">
        <v>138</v>
      </c>
    </row>
    <row r="140" spans="1:11">
      <c r="A140" s="24" t="str">
        <f>IFERROR(IF(INDEX(Poles!$A:$F,MATCH('Poles Results'!$E140,Poles!$F:$F,0),1)&gt;0,INDEX(Poles!$A:$F,MATCH('Poles Results'!$E140,Poles!$F:$F,0),1),""),"")</f>
        <v/>
      </c>
      <c r="B140" s="120" t="str">
        <f>IFERROR(IF(INDEX(Poles!$A:$F,MATCH('Poles Results'!$E140,Poles!$F:$F,0),2)&gt;0,INDEX(Poles!$A:$F,MATCH('Poles Results'!$E140,Poles!$F:$F,0),2),""),"")</f>
        <v/>
      </c>
      <c r="C140" s="120" t="str">
        <f>IFERROR(IF(INDEX(Poles!$A:$F,MATCH('Poles Results'!E140,Poles!$F:$F,0),3)&gt;0,INDEX(Poles!$A:$F,MATCH('Poles Results'!E140,Poles!$F:$F,0),3),""),"")</f>
        <v/>
      </c>
      <c r="D140" s="121" t="str">
        <f>IFERROR(IF(SMALL(Poles!F:F,K140)&gt;1000,"nt",SMALL(Poles!F:F,K140)),"")</f>
        <v/>
      </c>
      <c r="E140" s="159" t="str">
        <f>IF(D140="nt",IFERROR(SMALL(Poles!F:F,K140),""),IFERROR(SMALL(Poles!F:F,K140),""))</f>
        <v/>
      </c>
      <c r="G140" s="130" t="str">
        <f t="shared" si="4"/>
        <v/>
      </c>
      <c r="K140" s="90">
        <v>139</v>
      </c>
    </row>
    <row r="141" spans="1:11">
      <c r="A141" s="24" t="str">
        <f>IFERROR(IF(INDEX(Poles!$A:$F,MATCH('Poles Results'!$E141,Poles!$F:$F,0),1)&gt;0,INDEX(Poles!$A:$F,MATCH('Poles Results'!$E141,Poles!$F:$F,0),1),""),"")</f>
        <v/>
      </c>
      <c r="B141" s="120" t="str">
        <f>IFERROR(IF(INDEX(Poles!$A:$F,MATCH('Poles Results'!$E141,Poles!$F:$F,0),2)&gt;0,INDEX(Poles!$A:$F,MATCH('Poles Results'!$E141,Poles!$F:$F,0),2),""),"")</f>
        <v/>
      </c>
      <c r="C141" s="120" t="str">
        <f>IFERROR(IF(INDEX(Poles!$A:$F,MATCH('Poles Results'!E141,Poles!$F:$F,0),3)&gt;0,INDEX(Poles!$A:$F,MATCH('Poles Results'!E141,Poles!$F:$F,0),3),""),"")</f>
        <v/>
      </c>
      <c r="D141" s="121" t="str">
        <f>IFERROR(IF(SMALL(Poles!F:F,K141)&gt;1000,"nt",SMALL(Poles!F:F,K141)),"")</f>
        <v/>
      </c>
      <c r="E141" s="159" t="str">
        <f>IF(D141="nt",IFERROR(SMALL(Poles!F:F,K141),""),IFERROR(SMALL(Poles!F:F,K141),""))</f>
        <v/>
      </c>
      <c r="G141" s="130" t="str">
        <f t="shared" si="4"/>
        <v/>
      </c>
      <c r="K141" s="90">
        <v>140</v>
      </c>
    </row>
    <row r="142" spans="1:11">
      <c r="A142" s="24" t="str">
        <f>IFERROR(IF(INDEX(Poles!$A:$F,MATCH('Poles Results'!$E142,Poles!$F:$F,0),1)&gt;0,INDEX(Poles!$A:$F,MATCH('Poles Results'!$E142,Poles!$F:$F,0),1),""),"")</f>
        <v/>
      </c>
      <c r="B142" s="120" t="str">
        <f>IFERROR(IF(INDEX(Poles!$A:$F,MATCH('Poles Results'!$E142,Poles!$F:$F,0),2)&gt;0,INDEX(Poles!$A:$F,MATCH('Poles Results'!$E142,Poles!$F:$F,0),2),""),"")</f>
        <v/>
      </c>
      <c r="C142" s="120" t="str">
        <f>IFERROR(IF(INDEX(Poles!$A:$F,MATCH('Poles Results'!E142,Poles!$F:$F,0),3)&gt;0,INDEX(Poles!$A:$F,MATCH('Poles Results'!E142,Poles!$F:$F,0),3),""),"")</f>
        <v/>
      </c>
      <c r="D142" s="121" t="str">
        <f>IFERROR(IF(SMALL(Poles!F:F,K142)&gt;1000,"nt",SMALL(Poles!F:F,K142)),"")</f>
        <v/>
      </c>
      <c r="E142" s="159" t="str">
        <f>IF(D142="nt",IFERROR(SMALL(Poles!F:F,K142),""),IFERROR(SMALL(Poles!F:F,K142),""))</f>
        <v/>
      </c>
      <c r="G142" s="130" t="str">
        <f t="shared" si="4"/>
        <v/>
      </c>
      <c r="K142" s="90">
        <v>141</v>
      </c>
    </row>
    <row r="143" spans="1:11">
      <c r="A143" s="24" t="str">
        <f>IFERROR(IF(INDEX(Poles!$A:$F,MATCH('Poles Results'!$E143,Poles!$F:$F,0),1)&gt;0,INDEX(Poles!$A:$F,MATCH('Poles Results'!$E143,Poles!$F:$F,0),1),""),"")</f>
        <v/>
      </c>
      <c r="B143" s="120" t="str">
        <f>IFERROR(IF(INDEX(Poles!$A:$F,MATCH('Poles Results'!$E143,Poles!$F:$F,0),2)&gt;0,INDEX(Poles!$A:$F,MATCH('Poles Results'!$E143,Poles!$F:$F,0),2),""),"")</f>
        <v/>
      </c>
      <c r="C143" s="120" t="str">
        <f>IFERROR(IF(INDEX(Poles!$A:$F,MATCH('Poles Results'!E143,Poles!$F:$F,0),3)&gt;0,INDEX(Poles!$A:$F,MATCH('Poles Results'!E143,Poles!$F:$F,0),3),""),"")</f>
        <v/>
      </c>
      <c r="D143" s="121" t="str">
        <f>IFERROR(IF(SMALL(Poles!F:F,K143)&gt;1000,"nt",SMALL(Poles!F:F,K143)),"")</f>
        <v/>
      </c>
      <c r="E143" s="159" t="str">
        <f>IF(D143="nt",IFERROR(SMALL(Poles!F:F,K143),""),IFERROR(SMALL(Poles!F:F,K143),""))</f>
        <v/>
      </c>
      <c r="G143" s="130" t="str">
        <f t="shared" si="4"/>
        <v/>
      </c>
      <c r="K143" s="90">
        <v>142</v>
      </c>
    </row>
    <row r="144" spans="1:11">
      <c r="A144" s="24" t="str">
        <f>IFERROR(IF(INDEX(Poles!$A:$F,MATCH('Poles Results'!$E144,Poles!$F:$F,0),1)&gt;0,INDEX(Poles!$A:$F,MATCH('Poles Results'!$E144,Poles!$F:$F,0),1),""),"")</f>
        <v/>
      </c>
      <c r="B144" s="120" t="str">
        <f>IFERROR(IF(INDEX(Poles!$A:$F,MATCH('Poles Results'!$E144,Poles!$F:$F,0),2)&gt;0,INDEX(Poles!$A:$F,MATCH('Poles Results'!$E144,Poles!$F:$F,0),2),""),"")</f>
        <v/>
      </c>
      <c r="C144" s="120" t="str">
        <f>IFERROR(IF(INDEX(Poles!$A:$F,MATCH('Poles Results'!E144,Poles!$F:$F,0),3)&gt;0,INDEX(Poles!$A:$F,MATCH('Poles Results'!E144,Poles!$F:$F,0),3),""),"")</f>
        <v/>
      </c>
      <c r="D144" s="121" t="str">
        <f>IFERROR(IF(SMALL(Poles!F:F,K144)&gt;1000,"nt",SMALL(Poles!F:F,K144)),"")</f>
        <v/>
      </c>
      <c r="E144" s="159" t="str">
        <f>IF(D144="nt",IFERROR(SMALL(Poles!F:F,K144),""),IFERROR(SMALL(Poles!F:F,K144),""))</f>
        <v/>
      </c>
      <c r="G144" s="130" t="str">
        <f t="shared" si="4"/>
        <v/>
      </c>
      <c r="K144" s="90">
        <v>143</v>
      </c>
    </row>
    <row r="145" spans="1:11">
      <c r="A145" s="24" t="str">
        <f>IFERROR(IF(INDEX(Poles!$A:$F,MATCH('Poles Results'!$E145,Poles!$F:$F,0),1)&gt;0,INDEX(Poles!$A:$F,MATCH('Poles Results'!$E145,Poles!$F:$F,0),1),""),"")</f>
        <v/>
      </c>
      <c r="B145" s="120" t="str">
        <f>IFERROR(IF(INDEX(Poles!$A:$F,MATCH('Poles Results'!$E145,Poles!$F:$F,0),2)&gt;0,INDEX(Poles!$A:$F,MATCH('Poles Results'!$E145,Poles!$F:$F,0),2),""),"")</f>
        <v/>
      </c>
      <c r="C145" s="120" t="str">
        <f>IFERROR(IF(INDEX(Poles!$A:$F,MATCH('Poles Results'!E145,Poles!$F:$F,0),3)&gt;0,INDEX(Poles!$A:$F,MATCH('Poles Results'!E145,Poles!$F:$F,0),3),""),"")</f>
        <v/>
      </c>
      <c r="D145" s="121" t="str">
        <f>IFERROR(IF(SMALL(Poles!F:F,K145)&gt;1000,"nt",SMALL(Poles!F:F,K145)),"")</f>
        <v/>
      </c>
      <c r="E145" s="159" t="str">
        <f>IF(D145="nt",IFERROR(SMALL(Poles!F:F,K145),""),IFERROR(SMALL(Poles!F:F,K145),""))</f>
        <v/>
      </c>
      <c r="G145" s="130" t="str">
        <f t="shared" si="4"/>
        <v/>
      </c>
      <c r="K145" s="90">
        <v>144</v>
      </c>
    </row>
    <row r="146" spans="1:11">
      <c r="A146" s="24" t="str">
        <f>IFERROR(IF(INDEX(Poles!$A:$F,MATCH('Poles Results'!$E146,Poles!$F:$F,0),1)&gt;0,INDEX(Poles!$A:$F,MATCH('Poles Results'!$E146,Poles!$F:$F,0),1),""),"")</f>
        <v/>
      </c>
      <c r="B146" s="120" t="str">
        <f>IFERROR(IF(INDEX(Poles!$A:$F,MATCH('Poles Results'!$E146,Poles!$F:$F,0),2)&gt;0,INDEX(Poles!$A:$F,MATCH('Poles Results'!$E146,Poles!$F:$F,0),2),""),"")</f>
        <v/>
      </c>
      <c r="C146" s="120" t="str">
        <f>IFERROR(IF(INDEX(Poles!$A:$F,MATCH('Poles Results'!E146,Poles!$F:$F,0),3)&gt;0,INDEX(Poles!$A:$F,MATCH('Poles Results'!E146,Poles!$F:$F,0),3),""),"")</f>
        <v/>
      </c>
      <c r="D146" s="121" t="str">
        <f>IFERROR(IF(SMALL(Poles!F:F,K146)&gt;1000,"nt",SMALL(Poles!F:F,K146)),"")</f>
        <v/>
      </c>
      <c r="E146" s="159" t="str">
        <f>IF(D146="nt",IFERROR(SMALL(Poles!F:F,K146),""),IFERROR(SMALL(Poles!F:F,K146),""))</f>
        <v/>
      </c>
      <c r="G146" s="130" t="str">
        <f t="shared" si="4"/>
        <v/>
      </c>
      <c r="K146" s="90">
        <v>145</v>
      </c>
    </row>
    <row r="147" spans="1:11">
      <c r="A147" s="24" t="str">
        <f>IFERROR(IF(INDEX(Poles!$A:$F,MATCH('Poles Results'!$E147,Poles!$F:$F,0),1)&gt;0,INDEX(Poles!$A:$F,MATCH('Poles Results'!$E147,Poles!$F:$F,0),1),""),"")</f>
        <v/>
      </c>
      <c r="B147" s="120" t="str">
        <f>IFERROR(IF(INDEX(Poles!$A:$F,MATCH('Poles Results'!$E147,Poles!$F:$F,0),2)&gt;0,INDEX(Poles!$A:$F,MATCH('Poles Results'!$E147,Poles!$F:$F,0),2),""),"")</f>
        <v/>
      </c>
      <c r="C147" s="120" t="str">
        <f>IFERROR(IF(INDEX(Poles!$A:$F,MATCH('Poles Results'!E147,Poles!$F:$F,0),3)&gt;0,INDEX(Poles!$A:$F,MATCH('Poles Results'!E147,Poles!$F:$F,0),3),""),"")</f>
        <v/>
      </c>
      <c r="D147" s="121" t="str">
        <f>IFERROR(IF(SMALL(Poles!F:F,K147)&gt;1000,"nt",SMALL(Poles!F:F,K147)),"")</f>
        <v/>
      </c>
      <c r="E147" s="159" t="str">
        <f>IF(D147="nt",IFERROR(SMALL(Poles!F:F,K147),""),IFERROR(SMALL(Poles!F:F,K147),""))</f>
        <v/>
      </c>
      <c r="G147" s="130" t="str">
        <f t="shared" si="4"/>
        <v/>
      </c>
      <c r="K147" s="90">
        <v>146</v>
      </c>
    </row>
    <row r="148" spans="1:11">
      <c r="A148" s="24" t="str">
        <f>IFERROR(IF(INDEX(Poles!$A:$F,MATCH('Poles Results'!$E148,Poles!$F:$F,0),1)&gt;0,INDEX(Poles!$A:$F,MATCH('Poles Results'!$E148,Poles!$F:$F,0),1),""),"")</f>
        <v/>
      </c>
      <c r="B148" s="120" t="str">
        <f>IFERROR(IF(INDEX(Poles!$A:$F,MATCH('Poles Results'!$E148,Poles!$F:$F,0),2)&gt;0,INDEX(Poles!$A:$F,MATCH('Poles Results'!$E148,Poles!$F:$F,0),2),""),"")</f>
        <v/>
      </c>
      <c r="C148" s="120" t="str">
        <f>IFERROR(IF(INDEX(Poles!$A:$F,MATCH('Poles Results'!E148,Poles!$F:$F,0),3)&gt;0,INDEX(Poles!$A:$F,MATCH('Poles Results'!E148,Poles!$F:$F,0),3),""),"")</f>
        <v/>
      </c>
      <c r="D148" s="121" t="str">
        <f>IFERROR(IF(SMALL(Poles!F:F,K148)&gt;1000,"nt",SMALL(Poles!F:F,K148)),"")</f>
        <v/>
      </c>
      <c r="E148" s="159" t="str">
        <f>IF(D148="nt",IFERROR(SMALL(Poles!F:F,K148),""),IFERROR(SMALL(Poles!F:F,K148),""))</f>
        <v/>
      </c>
      <c r="G148" s="130" t="str">
        <f t="shared" si="4"/>
        <v/>
      </c>
      <c r="K148" s="90">
        <v>147</v>
      </c>
    </row>
    <row r="149" spans="1:11">
      <c r="A149" s="24" t="str">
        <f>IFERROR(IF(INDEX(Poles!$A:$F,MATCH('Poles Results'!$E149,Poles!$F:$F,0),1)&gt;0,INDEX(Poles!$A:$F,MATCH('Poles Results'!$E149,Poles!$F:$F,0),1),""),"")</f>
        <v/>
      </c>
      <c r="B149" s="120" t="str">
        <f>IFERROR(IF(INDEX(Poles!$A:$F,MATCH('Poles Results'!$E149,Poles!$F:$F,0),2)&gt;0,INDEX(Poles!$A:$F,MATCH('Poles Results'!$E149,Poles!$F:$F,0),2),""),"")</f>
        <v/>
      </c>
      <c r="C149" s="120" t="str">
        <f>IFERROR(IF(INDEX(Poles!$A:$F,MATCH('Poles Results'!E149,Poles!$F:$F,0),3)&gt;0,INDEX(Poles!$A:$F,MATCH('Poles Results'!E149,Poles!$F:$F,0),3),""),"")</f>
        <v/>
      </c>
      <c r="D149" s="121" t="str">
        <f>IFERROR(IF(SMALL(Poles!F:F,K149)&gt;1000,"nt",SMALL(Poles!F:F,K149)),"")</f>
        <v/>
      </c>
      <c r="E149" s="159" t="str">
        <f>IF(D149="nt",IFERROR(SMALL(Poles!F:F,K149),""),IFERROR(SMALL(Poles!F:F,K149),""))</f>
        <v/>
      </c>
      <c r="G149" s="130" t="str">
        <f t="shared" si="4"/>
        <v/>
      </c>
      <c r="K149" s="90">
        <v>148</v>
      </c>
    </row>
    <row r="150" spans="1:11">
      <c r="A150" s="24" t="str">
        <f>IFERROR(IF(INDEX(Poles!$A:$F,MATCH('Poles Results'!$E150,Poles!$F:$F,0),1)&gt;0,INDEX(Poles!$A:$F,MATCH('Poles Results'!$E150,Poles!$F:$F,0),1),""),"")</f>
        <v/>
      </c>
      <c r="B150" s="120" t="str">
        <f>IFERROR(IF(INDEX(Poles!$A:$F,MATCH('Poles Results'!$E150,Poles!$F:$F,0),2)&gt;0,INDEX(Poles!$A:$F,MATCH('Poles Results'!$E150,Poles!$F:$F,0),2),""),"")</f>
        <v/>
      </c>
      <c r="C150" s="120" t="str">
        <f>IFERROR(IF(INDEX(Poles!$A:$F,MATCH('Poles Results'!E150,Poles!$F:$F,0),3)&gt;0,INDEX(Poles!$A:$F,MATCH('Poles Results'!E150,Poles!$F:$F,0),3),""),"")</f>
        <v/>
      </c>
      <c r="D150" s="121" t="str">
        <f>IFERROR(IF(SMALL(Poles!F:F,K150)&gt;1000,"nt",SMALL(Poles!F:F,K150)),"")</f>
        <v/>
      </c>
      <c r="E150" s="159" t="str">
        <f>IF(D150="nt",IFERROR(SMALL(Poles!F:F,K150),""),IFERROR(SMALL(Poles!F:F,K150),""))</f>
        <v/>
      </c>
      <c r="G150" s="130" t="str">
        <f t="shared" si="4"/>
        <v/>
      </c>
      <c r="K150" s="90">
        <v>149</v>
      </c>
    </row>
    <row r="151" spans="1:11">
      <c r="A151" s="24" t="str">
        <f>IFERROR(IF(INDEX(Poles!$A:$F,MATCH('Poles Results'!$E151,Poles!$F:$F,0),1)&gt;0,INDEX(Poles!$A:$F,MATCH('Poles Results'!$E151,Poles!$F:$F,0),1),""),"")</f>
        <v/>
      </c>
      <c r="B151" s="120" t="str">
        <f>IFERROR(IF(INDEX(Poles!$A:$F,MATCH('Poles Results'!$E151,Poles!$F:$F,0),2)&gt;0,INDEX(Poles!$A:$F,MATCH('Poles Results'!$E151,Poles!$F:$F,0),2),""),"")</f>
        <v/>
      </c>
      <c r="C151" s="120" t="str">
        <f>IFERROR(IF(INDEX(Poles!$A:$F,MATCH('Poles Results'!E151,Poles!$F:$F,0),3)&gt;0,INDEX(Poles!$A:$F,MATCH('Poles Results'!E151,Poles!$F:$F,0),3),""),"")</f>
        <v/>
      </c>
      <c r="D151" s="121" t="str">
        <f>IFERROR(IF(SMALL(Poles!F:F,K151)&gt;1000,"nt",SMALL(Poles!F:F,K151)),"")</f>
        <v/>
      </c>
      <c r="E151" s="159" t="str">
        <f>IF(D151="nt",IFERROR(SMALL(Poles!F:F,K151),""),IFERROR(SMALL(Poles!F:F,K151),""))</f>
        <v/>
      </c>
      <c r="G151" s="130" t="str">
        <f t="shared" si="4"/>
        <v/>
      </c>
      <c r="K151" s="90">
        <v>150</v>
      </c>
    </row>
    <row r="152" spans="1:11">
      <c r="A152" s="24" t="str">
        <f>IFERROR(IF(INDEX(Poles!$A:$F,MATCH('Poles Results'!$E152,Poles!$F:$F,0),1)&gt;0,INDEX(Poles!$A:$F,MATCH('Poles Results'!$E152,Poles!$F:$F,0),1),""),"")</f>
        <v/>
      </c>
      <c r="B152" s="120" t="str">
        <f>IFERROR(IF(INDEX(Poles!$A:$F,MATCH('Poles Results'!$E152,Poles!$F:$F,0),2)&gt;0,INDEX(Poles!$A:$F,MATCH('Poles Results'!$E152,Poles!$F:$F,0),2),""),"")</f>
        <v/>
      </c>
      <c r="C152" s="120" t="str">
        <f>IFERROR(IF(INDEX(Poles!$A:$F,MATCH('Poles Results'!E152,Poles!$F:$F,0),3)&gt;0,INDEX(Poles!$A:$F,MATCH('Poles Results'!E152,Poles!$F:$F,0),3),""),"")</f>
        <v/>
      </c>
      <c r="D152" s="121" t="str">
        <f>IFERROR(IF(SMALL(Poles!F:F,K152)&gt;1000,"nt",SMALL(Poles!F:F,K152)),"")</f>
        <v/>
      </c>
      <c r="E152" s="159" t="str">
        <f>IF(D152="nt",IFERROR(SMALL(Poles!F:F,K152),""),IFERROR(SMALL(Poles!F:F,K152),""))</f>
        <v/>
      </c>
      <c r="G152" s="130" t="str">
        <f t="shared" si="4"/>
        <v/>
      </c>
      <c r="K152" s="90">
        <v>151</v>
      </c>
    </row>
    <row r="153" spans="1:11">
      <c r="A153" s="24" t="str">
        <f>IFERROR(IF(INDEX(Poles!$A:$F,MATCH('Poles Results'!$E153,Poles!$F:$F,0),1)&gt;0,INDEX(Poles!$A:$F,MATCH('Poles Results'!$E153,Poles!$F:$F,0),1),""),"")</f>
        <v/>
      </c>
      <c r="B153" s="120" t="str">
        <f>IFERROR(IF(INDEX(Poles!$A:$F,MATCH('Poles Results'!$E153,Poles!$F:$F,0),2)&gt;0,INDEX(Poles!$A:$F,MATCH('Poles Results'!$E153,Poles!$F:$F,0),2),""),"")</f>
        <v/>
      </c>
      <c r="C153" s="120" t="str">
        <f>IFERROR(IF(INDEX(Poles!$A:$F,MATCH('Poles Results'!E153,Poles!$F:$F,0),3)&gt;0,INDEX(Poles!$A:$F,MATCH('Poles Results'!E153,Poles!$F:$F,0),3),""),"")</f>
        <v/>
      </c>
      <c r="D153" s="121" t="str">
        <f>IFERROR(IF(SMALL(Poles!F:F,K153)&gt;1000,"nt",SMALL(Poles!F:F,K153)),"")</f>
        <v/>
      </c>
      <c r="E153" s="159" t="str">
        <f>IF(D153="nt",IFERROR(SMALL(Poles!F:F,K153),""),IFERROR(SMALL(Poles!F:F,K153),""))</f>
        <v/>
      </c>
      <c r="G153" s="130" t="str">
        <f t="shared" si="4"/>
        <v/>
      </c>
      <c r="K153" s="90">
        <v>152</v>
      </c>
    </row>
    <row r="154" spans="1:11">
      <c r="A154" s="24" t="str">
        <f>IFERROR(IF(INDEX(Poles!$A:$F,MATCH('Poles Results'!$E154,Poles!$F:$F,0),1)&gt;0,INDEX(Poles!$A:$F,MATCH('Poles Results'!$E154,Poles!$F:$F,0),1),""),"")</f>
        <v/>
      </c>
      <c r="B154" s="120" t="str">
        <f>IFERROR(IF(INDEX(Poles!$A:$F,MATCH('Poles Results'!$E154,Poles!$F:$F,0),2)&gt;0,INDEX(Poles!$A:$F,MATCH('Poles Results'!$E154,Poles!$F:$F,0),2),""),"")</f>
        <v/>
      </c>
      <c r="C154" s="120" t="str">
        <f>IFERROR(IF(INDEX(Poles!$A:$F,MATCH('Poles Results'!E154,Poles!$F:$F,0),3)&gt;0,INDEX(Poles!$A:$F,MATCH('Poles Results'!E154,Poles!$F:$F,0),3),""),"")</f>
        <v/>
      </c>
      <c r="D154" s="121" t="str">
        <f>IFERROR(IF(SMALL(Poles!F:F,K154)&gt;1000,"nt",SMALL(Poles!F:F,K154)),"")</f>
        <v/>
      </c>
      <c r="E154" s="159" t="str">
        <f>IF(D154="nt",IFERROR(SMALL(Poles!F:F,K154),""),IFERROR(SMALL(Poles!F:F,K154),""))</f>
        <v/>
      </c>
      <c r="G154" s="130" t="str">
        <f t="shared" si="4"/>
        <v/>
      </c>
      <c r="K154" s="90">
        <v>153</v>
      </c>
    </row>
    <row r="155" spans="1:11">
      <c r="A155" s="24" t="str">
        <f>IFERROR(IF(INDEX(Poles!$A:$F,MATCH('Poles Results'!$E155,Poles!$F:$F,0),1)&gt;0,INDEX(Poles!$A:$F,MATCH('Poles Results'!$E155,Poles!$F:$F,0),1),""),"")</f>
        <v/>
      </c>
      <c r="B155" s="120" t="str">
        <f>IFERROR(IF(INDEX(Poles!$A:$F,MATCH('Poles Results'!$E155,Poles!$F:$F,0),2)&gt;0,INDEX(Poles!$A:$F,MATCH('Poles Results'!$E155,Poles!$F:$F,0),2),""),"")</f>
        <v/>
      </c>
      <c r="C155" s="120" t="str">
        <f>IFERROR(IF(INDEX(Poles!$A:$F,MATCH('Poles Results'!E155,Poles!$F:$F,0),3)&gt;0,INDEX(Poles!$A:$F,MATCH('Poles Results'!E155,Poles!$F:$F,0),3),""),"")</f>
        <v/>
      </c>
      <c r="D155" s="121" t="str">
        <f>IFERROR(IF(SMALL(Poles!F:F,K155)&gt;1000,"nt",SMALL(Poles!F:F,K155)),"")</f>
        <v/>
      </c>
      <c r="E155" s="159" t="str">
        <f>IF(D155="nt",IFERROR(SMALL(Poles!F:F,K155),""),IFERROR(SMALL(Poles!F:F,K155),""))</f>
        <v/>
      </c>
      <c r="G155" s="130" t="str">
        <f t="shared" si="4"/>
        <v/>
      </c>
      <c r="K155" s="90">
        <v>154</v>
      </c>
    </row>
    <row r="156" spans="1:11">
      <c r="A156" s="24" t="str">
        <f>IFERROR(IF(INDEX(Poles!$A:$F,MATCH('Poles Results'!$E156,Poles!$F:$F,0),1)&gt;0,INDEX(Poles!$A:$F,MATCH('Poles Results'!$E156,Poles!$F:$F,0),1),""),"")</f>
        <v/>
      </c>
      <c r="B156" s="120" t="str">
        <f>IFERROR(IF(INDEX(Poles!$A:$F,MATCH('Poles Results'!$E156,Poles!$F:$F,0),2)&gt;0,INDEX(Poles!$A:$F,MATCH('Poles Results'!$E156,Poles!$F:$F,0),2),""),"")</f>
        <v/>
      </c>
      <c r="C156" s="120" t="str">
        <f>IFERROR(IF(INDEX(Poles!$A:$F,MATCH('Poles Results'!E156,Poles!$F:$F,0),3)&gt;0,INDEX(Poles!$A:$F,MATCH('Poles Results'!E156,Poles!$F:$F,0),3),""),"")</f>
        <v/>
      </c>
      <c r="D156" s="121" t="str">
        <f>IFERROR(IF(SMALL(Poles!F:F,K156)&gt;1000,"nt",SMALL(Poles!F:F,K156)),"")</f>
        <v/>
      </c>
      <c r="E156" s="159" t="str">
        <f>IF(D156="nt",IFERROR(SMALL(Poles!F:F,K156),""),IFERROR(SMALL(Poles!F:F,K156),""))</f>
        <v/>
      </c>
      <c r="G156" s="130" t="str">
        <f t="shared" si="4"/>
        <v/>
      </c>
      <c r="K156" s="90">
        <v>155</v>
      </c>
    </row>
    <row r="157" spans="1:11">
      <c r="A157" s="24" t="str">
        <f>IFERROR(IF(INDEX(Poles!$A:$F,MATCH('Poles Results'!$E157,Poles!$F:$F,0),1)&gt;0,INDEX(Poles!$A:$F,MATCH('Poles Results'!$E157,Poles!$F:$F,0),1),""),"")</f>
        <v/>
      </c>
      <c r="B157" s="120" t="str">
        <f>IFERROR(IF(INDEX(Poles!$A:$F,MATCH('Poles Results'!$E157,Poles!$F:$F,0),2)&gt;0,INDEX(Poles!$A:$F,MATCH('Poles Results'!$E157,Poles!$F:$F,0),2),""),"")</f>
        <v/>
      </c>
      <c r="C157" s="120" t="str">
        <f>IFERROR(IF(INDEX(Poles!$A:$F,MATCH('Poles Results'!E157,Poles!$F:$F,0),3)&gt;0,INDEX(Poles!$A:$F,MATCH('Poles Results'!E157,Poles!$F:$F,0),3),""),"")</f>
        <v/>
      </c>
      <c r="D157" s="121" t="str">
        <f>IFERROR(IF(SMALL(Poles!F:F,K157)&gt;1000,"nt",SMALL(Poles!F:F,K157)),"")</f>
        <v/>
      </c>
      <c r="E157" s="159" t="str">
        <f>IF(D157="nt",IFERROR(SMALL(Poles!F:F,K157),""),IFERROR(SMALL(Poles!F:F,K157),""))</f>
        <v/>
      </c>
      <c r="G157" s="130" t="str">
        <f t="shared" si="4"/>
        <v/>
      </c>
      <c r="K157" s="90">
        <v>156</v>
      </c>
    </row>
    <row r="158" spans="1:11">
      <c r="A158" s="24" t="str">
        <f>IFERROR(IF(INDEX(Poles!$A:$F,MATCH('Poles Results'!$E158,Poles!$F:$F,0),1)&gt;0,INDEX(Poles!$A:$F,MATCH('Poles Results'!$E158,Poles!$F:$F,0),1),""),"")</f>
        <v/>
      </c>
      <c r="B158" s="120" t="str">
        <f>IFERROR(IF(INDEX(Poles!$A:$F,MATCH('Poles Results'!$E158,Poles!$F:$F,0),2)&gt;0,INDEX(Poles!$A:$F,MATCH('Poles Results'!$E158,Poles!$F:$F,0),2),""),"")</f>
        <v/>
      </c>
      <c r="C158" s="120" t="str">
        <f>IFERROR(IF(INDEX(Poles!$A:$F,MATCH('Poles Results'!E158,Poles!$F:$F,0),3)&gt;0,INDEX(Poles!$A:$F,MATCH('Poles Results'!E158,Poles!$F:$F,0),3),""),"")</f>
        <v/>
      </c>
      <c r="D158" s="121" t="str">
        <f>IFERROR(IF(SMALL(Poles!F:F,K158)&gt;1000,"nt",SMALL(Poles!F:F,K158)),"")</f>
        <v/>
      </c>
      <c r="E158" s="159" t="str">
        <f>IF(D158="nt",IFERROR(SMALL(Poles!F:F,K158),""),IFERROR(SMALL(Poles!F:F,K158),""))</f>
        <v/>
      </c>
      <c r="G158" s="130" t="str">
        <f t="shared" si="4"/>
        <v/>
      </c>
      <c r="K158" s="90">
        <v>157</v>
      </c>
    </row>
    <row r="159" spans="1:11">
      <c r="A159" s="24" t="str">
        <f>IFERROR(IF(INDEX(Poles!$A:$F,MATCH('Poles Results'!$E159,Poles!$F:$F,0),1)&gt;0,INDEX(Poles!$A:$F,MATCH('Poles Results'!$E159,Poles!$F:$F,0),1),""),"")</f>
        <v/>
      </c>
      <c r="B159" s="120" t="str">
        <f>IFERROR(IF(INDEX(Poles!$A:$F,MATCH('Poles Results'!$E159,Poles!$F:$F,0),2)&gt;0,INDEX(Poles!$A:$F,MATCH('Poles Results'!$E159,Poles!$F:$F,0),2),""),"")</f>
        <v/>
      </c>
      <c r="C159" s="120" t="str">
        <f>IFERROR(IF(INDEX(Poles!$A:$F,MATCH('Poles Results'!E159,Poles!$F:$F,0),3)&gt;0,INDEX(Poles!$A:$F,MATCH('Poles Results'!E159,Poles!$F:$F,0),3),""),"")</f>
        <v/>
      </c>
      <c r="D159" s="121" t="str">
        <f>IFERROR(IF(SMALL(Poles!F:F,K159)&gt;1000,"nt",SMALL(Poles!F:F,K159)),"")</f>
        <v/>
      </c>
      <c r="E159" s="159" t="str">
        <f>IF(D159="nt",IFERROR(SMALL(Poles!F:F,K159),""),IFERROR(SMALL(Poles!F:F,K159),""))</f>
        <v/>
      </c>
      <c r="G159" s="130" t="str">
        <f t="shared" si="4"/>
        <v/>
      </c>
      <c r="K159" s="90">
        <v>158</v>
      </c>
    </row>
    <row r="160" spans="1:11">
      <c r="A160" s="24" t="str">
        <f>IFERROR(IF(INDEX(Poles!$A:$F,MATCH('Poles Results'!$E160,Poles!$F:$F,0),1)&gt;0,INDEX(Poles!$A:$F,MATCH('Poles Results'!$E160,Poles!$F:$F,0),1),""),"")</f>
        <v/>
      </c>
      <c r="B160" s="120" t="str">
        <f>IFERROR(IF(INDEX(Poles!$A:$F,MATCH('Poles Results'!$E160,Poles!$F:$F,0),2)&gt;0,INDEX(Poles!$A:$F,MATCH('Poles Results'!$E160,Poles!$F:$F,0),2),""),"")</f>
        <v/>
      </c>
      <c r="C160" s="120" t="str">
        <f>IFERROR(IF(INDEX(Poles!$A:$F,MATCH('Poles Results'!E160,Poles!$F:$F,0),3)&gt;0,INDEX(Poles!$A:$F,MATCH('Poles Results'!E160,Poles!$F:$F,0),3),""),"")</f>
        <v/>
      </c>
      <c r="D160" s="121" t="str">
        <f>IFERROR(IF(SMALL(Poles!F:F,K160)&gt;1000,"nt",SMALL(Poles!F:F,K160)),"")</f>
        <v/>
      </c>
      <c r="E160" s="159" t="str">
        <f>IF(D160="nt",IFERROR(SMALL(Poles!F:F,K160),""),IFERROR(SMALL(Poles!F:F,K160),""))</f>
        <v/>
      </c>
      <c r="G160" s="130" t="str">
        <f t="shared" si="4"/>
        <v/>
      </c>
      <c r="K160" s="90">
        <v>159</v>
      </c>
    </row>
    <row r="161" spans="1:11">
      <c r="A161" s="24" t="str">
        <f>IFERROR(IF(INDEX(Poles!$A:$F,MATCH('Poles Results'!$E161,Poles!$F:$F,0),1)&gt;0,INDEX(Poles!$A:$F,MATCH('Poles Results'!$E161,Poles!$F:$F,0),1),""),"")</f>
        <v/>
      </c>
      <c r="B161" s="120" t="str">
        <f>IFERROR(IF(INDEX(Poles!$A:$F,MATCH('Poles Results'!$E161,Poles!$F:$F,0),2)&gt;0,INDEX(Poles!$A:$F,MATCH('Poles Results'!$E161,Poles!$F:$F,0),2),""),"")</f>
        <v/>
      </c>
      <c r="C161" s="120" t="str">
        <f>IFERROR(IF(INDEX(Poles!$A:$F,MATCH('Poles Results'!E161,Poles!$F:$F,0),3)&gt;0,INDEX(Poles!$A:$F,MATCH('Poles Results'!E161,Poles!$F:$F,0),3),""),"")</f>
        <v/>
      </c>
      <c r="D161" s="121" t="str">
        <f>IFERROR(IF(SMALL(Poles!F:F,K161)&gt;1000,"nt",SMALL(Poles!F:F,K161)),"")</f>
        <v/>
      </c>
      <c r="E161" s="159" t="str">
        <f>IF(D161="nt",IFERROR(SMALL(Poles!F:F,K161),""),IFERROR(SMALL(Poles!F:F,K161),""))</f>
        <v/>
      </c>
      <c r="G161" s="130" t="str">
        <f t="shared" si="4"/>
        <v/>
      </c>
      <c r="K161" s="90">
        <v>160</v>
      </c>
    </row>
    <row r="162" spans="1:11">
      <c r="A162" s="24" t="str">
        <f>IFERROR(IF(INDEX(Poles!$A:$F,MATCH('Poles Results'!$E162,Poles!$F:$F,0),1)&gt;0,INDEX(Poles!$A:$F,MATCH('Poles Results'!$E162,Poles!$F:$F,0),1),""),"")</f>
        <v/>
      </c>
      <c r="B162" s="120" t="str">
        <f>IFERROR(IF(INDEX(Poles!$A:$F,MATCH('Poles Results'!$E162,Poles!$F:$F,0),2)&gt;0,INDEX(Poles!$A:$F,MATCH('Poles Results'!$E162,Poles!$F:$F,0),2),""),"")</f>
        <v/>
      </c>
      <c r="C162" s="120" t="str">
        <f>IFERROR(IF(INDEX(Poles!$A:$F,MATCH('Poles Results'!E162,Poles!$F:$F,0),3)&gt;0,INDEX(Poles!$A:$F,MATCH('Poles Results'!E162,Poles!$F:$F,0),3),""),"")</f>
        <v/>
      </c>
      <c r="D162" s="121" t="str">
        <f>IFERROR(IF(SMALL(Poles!F:F,K162)&gt;1000,"nt",SMALL(Poles!F:F,K162)),"")</f>
        <v/>
      </c>
      <c r="E162" s="159" t="str">
        <f>IF(D162="nt",IFERROR(SMALL(Poles!F:F,K162),""),IFERROR(SMALL(Poles!F:F,K162),""))</f>
        <v/>
      </c>
      <c r="G162" s="130" t="str">
        <f t="shared" si="4"/>
        <v/>
      </c>
      <c r="K162" s="90">
        <v>161</v>
      </c>
    </row>
    <row r="163" spans="1:11">
      <c r="A163" s="24" t="str">
        <f>IFERROR(IF(INDEX(Poles!$A:$F,MATCH('Poles Results'!$E163,Poles!$F:$F,0),1)&gt;0,INDEX(Poles!$A:$F,MATCH('Poles Results'!$E163,Poles!$F:$F,0),1),""),"")</f>
        <v/>
      </c>
      <c r="B163" s="120" t="str">
        <f>IFERROR(IF(INDEX(Poles!$A:$F,MATCH('Poles Results'!$E163,Poles!$F:$F,0),2)&gt;0,INDEX(Poles!$A:$F,MATCH('Poles Results'!$E163,Poles!$F:$F,0),2),""),"")</f>
        <v/>
      </c>
      <c r="C163" s="120" t="str">
        <f>IFERROR(IF(INDEX(Poles!$A:$F,MATCH('Poles Results'!E163,Poles!$F:$F,0),3)&gt;0,INDEX(Poles!$A:$F,MATCH('Poles Results'!E163,Poles!$F:$F,0),3),""),"")</f>
        <v/>
      </c>
      <c r="D163" s="121" t="str">
        <f>IFERROR(IF(SMALL(Poles!F:F,K163)&gt;1000,"nt",SMALL(Poles!F:F,K163)),"")</f>
        <v/>
      </c>
      <c r="E163" s="159" t="str">
        <f>IF(D163="nt",IFERROR(SMALL(Poles!F:F,K163),""),IFERROR(SMALL(Poles!F:F,K163),""))</f>
        <v/>
      </c>
      <c r="G163" s="130" t="str">
        <f t="shared" si="4"/>
        <v/>
      </c>
      <c r="K163" s="90">
        <v>162</v>
      </c>
    </row>
    <row r="164" spans="1:11">
      <c r="A164" s="24" t="str">
        <f>IFERROR(IF(INDEX(Poles!$A:$F,MATCH('Poles Results'!$E164,Poles!$F:$F,0),1)&gt;0,INDEX(Poles!$A:$F,MATCH('Poles Results'!$E164,Poles!$F:$F,0),1),""),"")</f>
        <v/>
      </c>
      <c r="B164" s="120" t="str">
        <f>IFERROR(IF(INDEX(Poles!$A:$F,MATCH('Poles Results'!$E164,Poles!$F:$F,0),2)&gt;0,INDEX(Poles!$A:$F,MATCH('Poles Results'!$E164,Poles!$F:$F,0),2),""),"")</f>
        <v/>
      </c>
      <c r="C164" s="120" t="str">
        <f>IFERROR(IF(INDEX(Poles!$A:$F,MATCH('Poles Results'!E164,Poles!$F:$F,0),3)&gt;0,INDEX(Poles!$A:$F,MATCH('Poles Results'!E164,Poles!$F:$F,0),3),""),"")</f>
        <v/>
      </c>
      <c r="D164" s="121" t="str">
        <f>IFERROR(IF(SMALL(Poles!F:F,K164)&gt;1000,"nt",SMALL(Poles!F:F,K164)),"")</f>
        <v/>
      </c>
      <c r="E164" s="159" t="str">
        <f>IF(D164="nt",IFERROR(SMALL(Poles!F:F,K164),""),IFERROR(SMALL(Poles!F:F,K164),""))</f>
        <v/>
      </c>
      <c r="G164" s="130" t="str">
        <f t="shared" si="4"/>
        <v/>
      </c>
      <c r="K164" s="90">
        <v>163</v>
      </c>
    </row>
    <row r="165" spans="1:11">
      <c r="A165" s="24" t="str">
        <f>IFERROR(IF(INDEX(Poles!$A:$F,MATCH('Poles Results'!$E165,Poles!$F:$F,0),1)&gt;0,INDEX(Poles!$A:$F,MATCH('Poles Results'!$E165,Poles!$F:$F,0),1),""),"")</f>
        <v/>
      </c>
      <c r="B165" s="120" t="str">
        <f>IFERROR(IF(INDEX(Poles!$A:$F,MATCH('Poles Results'!$E165,Poles!$F:$F,0),2)&gt;0,INDEX(Poles!$A:$F,MATCH('Poles Results'!$E165,Poles!$F:$F,0),2),""),"")</f>
        <v/>
      </c>
      <c r="C165" s="120" t="str">
        <f>IFERROR(IF(INDEX(Poles!$A:$F,MATCH('Poles Results'!E165,Poles!$F:$F,0),3)&gt;0,INDEX(Poles!$A:$F,MATCH('Poles Results'!E165,Poles!$F:$F,0),3),""),"")</f>
        <v/>
      </c>
      <c r="D165" s="121" t="str">
        <f>IFERROR(IF(SMALL(Poles!F:F,K165)&gt;1000,"nt",SMALL(Poles!F:F,K165)),"")</f>
        <v/>
      </c>
      <c r="E165" s="159" t="str">
        <f>IF(D165="nt",IFERROR(SMALL(Poles!F:F,K165),""),IFERROR(SMALL(Poles!F:F,K165),""))</f>
        <v/>
      </c>
      <c r="G165" s="130" t="str">
        <f t="shared" si="4"/>
        <v/>
      </c>
      <c r="K165" s="90">
        <v>164</v>
      </c>
    </row>
    <row r="166" spans="1:11">
      <c r="A166" s="24" t="str">
        <f>IFERROR(IF(INDEX(Poles!$A:$F,MATCH('Poles Results'!$E166,Poles!$F:$F,0),1)&gt;0,INDEX(Poles!$A:$F,MATCH('Poles Results'!$E166,Poles!$F:$F,0),1),""),"")</f>
        <v/>
      </c>
      <c r="B166" s="120" t="str">
        <f>IFERROR(IF(INDEX(Poles!$A:$F,MATCH('Poles Results'!$E166,Poles!$F:$F,0),2)&gt;0,INDEX(Poles!$A:$F,MATCH('Poles Results'!$E166,Poles!$F:$F,0),2),""),"")</f>
        <v/>
      </c>
      <c r="C166" s="120" t="str">
        <f>IFERROR(IF(INDEX(Poles!$A:$F,MATCH('Poles Results'!E166,Poles!$F:$F,0),3)&gt;0,INDEX(Poles!$A:$F,MATCH('Poles Results'!E166,Poles!$F:$F,0),3),""),"")</f>
        <v/>
      </c>
      <c r="D166" s="121" t="str">
        <f>IFERROR(IF(SMALL(Poles!F:F,K166)&gt;1000,"nt",SMALL(Poles!F:F,K166)),"")</f>
        <v/>
      </c>
      <c r="E166" s="159" t="str">
        <f>IF(D166="nt",IFERROR(SMALL(Poles!F:F,K166),""),IFERROR(SMALL(Poles!F:F,K166),""))</f>
        <v/>
      </c>
      <c r="G166" s="130" t="str">
        <f t="shared" si="4"/>
        <v/>
      </c>
      <c r="K166" s="90">
        <v>165</v>
      </c>
    </row>
    <row r="167" spans="1:11">
      <c r="A167" s="24" t="str">
        <f>IFERROR(IF(INDEX(Poles!$A:$F,MATCH('Poles Results'!$E167,Poles!$F:$F,0),1)&gt;0,INDEX(Poles!$A:$F,MATCH('Poles Results'!$E167,Poles!$F:$F,0),1),""),"")</f>
        <v/>
      </c>
      <c r="B167" s="120" t="str">
        <f>IFERROR(IF(INDEX(Poles!$A:$F,MATCH('Poles Results'!$E167,Poles!$F:$F,0),2)&gt;0,INDEX(Poles!$A:$F,MATCH('Poles Results'!$E167,Poles!$F:$F,0),2),""),"")</f>
        <v/>
      </c>
      <c r="C167" s="120" t="str">
        <f>IFERROR(IF(INDEX(Poles!$A:$F,MATCH('Poles Results'!E167,Poles!$F:$F,0),3)&gt;0,INDEX(Poles!$A:$F,MATCH('Poles Results'!E167,Poles!$F:$F,0),3),""),"")</f>
        <v/>
      </c>
      <c r="D167" s="121" t="str">
        <f>IFERROR(IF(SMALL(Poles!F:F,K167)&gt;1000,"nt",SMALL(Poles!F:F,K167)),"")</f>
        <v/>
      </c>
      <c r="E167" s="159" t="str">
        <f>IF(D167="nt",IFERROR(SMALL(Poles!F:F,K167),""),IFERROR(SMALL(Poles!F:F,K167),""))</f>
        <v/>
      </c>
      <c r="G167" s="130" t="str">
        <f t="shared" si="4"/>
        <v/>
      </c>
      <c r="K167" s="90">
        <v>166</v>
      </c>
    </row>
    <row r="168" spans="1:11">
      <c r="A168" s="24" t="str">
        <f>IFERROR(IF(INDEX(Poles!$A:$F,MATCH('Poles Results'!$E168,Poles!$F:$F,0),1)&gt;0,INDEX(Poles!$A:$F,MATCH('Poles Results'!$E168,Poles!$F:$F,0),1),""),"")</f>
        <v/>
      </c>
      <c r="B168" s="120" t="str">
        <f>IFERROR(IF(INDEX(Poles!$A:$F,MATCH('Poles Results'!$E168,Poles!$F:$F,0),2)&gt;0,INDEX(Poles!$A:$F,MATCH('Poles Results'!$E168,Poles!$F:$F,0),2),""),"")</f>
        <v/>
      </c>
      <c r="C168" s="120" t="str">
        <f>IFERROR(IF(INDEX(Poles!$A:$F,MATCH('Poles Results'!E168,Poles!$F:$F,0),3)&gt;0,INDEX(Poles!$A:$F,MATCH('Poles Results'!E168,Poles!$F:$F,0),3),""),"")</f>
        <v/>
      </c>
      <c r="D168" s="121" t="str">
        <f>IFERROR(IF(SMALL(Poles!F:F,K168)&gt;1000,"nt",SMALL(Poles!F:F,K168)),"")</f>
        <v/>
      </c>
      <c r="E168" s="159" t="str">
        <f>IF(D168="nt",IFERROR(SMALL(Poles!F:F,K168),""),IFERROR(SMALL(Poles!F:F,K168),""))</f>
        <v/>
      </c>
      <c r="G168" s="130" t="str">
        <f t="shared" si="4"/>
        <v/>
      </c>
      <c r="K168" s="90">
        <v>167</v>
      </c>
    </row>
    <row r="169" spans="1:11">
      <c r="A169" s="24" t="str">
        <f>IFERROR(IF(INDEX(Poles!$A:$F,MATCH('Poles Results'!$E169,Poles!$F:$F,0),1)&gt;0,INDEX(Poles!$A:$F,MATCH('Poles Results'!$E169,Poles!$F:$F,0),1),""),"")</f>
        <v/>
      </c>
      <c r="B169" s="120" t="str">
        <f>IFERROR(IF(INDEX(Poles!$A:$F,MATCH('Poles Results'!$E169,Poles!$F:$F,0),2)&gt;0,INDEX(Poles!$A:$F,MATCH('Poles Results'!$E169,Poles!$F:$F,0),2),""),"")</f>
        <v/>
      </c>
      <c r="C169" s="120" t="str">
        <f>IFERROR(IF(INDEX(Poles!$A:$F,MATCH('Poles Results'!E169,Poles!$F:$F,0),3)&gt;0,INDEX(Poles!$A:$F,MATCH('Poles Results'!E169,Poles!$F:$F,0),3),""),"")</f>
        <v/>
      </c>
      <c r="D169" s="121" t="str">
        <f>IFERROR(IF(SMALL(Poles!F:F,K169)&gt;1000,"nt",SMALL(Poles!F:F,K169)),"")</f>
        <v/>
      </c>
      <c r="E169" s="159" t="str">
        <f>IF(D169="nt",IFERROR(SMALL(Poles!F:F,K169),""),IFERROR(SMALL(Poles!F:F,K169),""))</f>
        <v/>
      </c>
      <c r="G169" s="130" t="str">
        <f t="shared" si="4"/>
        <v/>
      </c>
      <c r="K169" s="90">
        <v>168</v>
      </c>
    </row>
    <row r="170" spans="1:11">
      <c r="A170" s="24" t="str">
        <f>IFERROR(IF(INDEX(Poles!$A:$F,MATCH('Poles Results'!$E170,Poles!$F:$F,0),1)&gt;0,INDEX(Poles!$A:$F,MATCH('Poles Results'!$E170,Poles!$F:$F,0),1),""),"")</f>
        <v/>
      </c>
      <c r="B170" s="120" t="str">
        <f>IFERROR(IF(INDEX(Poles!$A:$F,MATCH('Poles Results'!$E170,Poles!$F:$F,0),2)&gt;0,INDEX(Poles!$A:$F,MATCH('Poles Results'!$E170,Poles!$F:$F,0),2),""),"")</f>
        <v/>
      </c>
      <c r="C170" s="120" t="str">
        <f>IFERROR(IF(INDEX(Poles!$A:$F,MATCH('Poles Results'!E170,Poles!$F:$F,0),3)&gt;0,INDEX(Poles!$A:$F,MATCH('Poles Results'!E170,Poles!$F:$F,0),3),""),"")</f>
        <v/>
      </c>
      <c r="D170" s="121" t="str">
        <f>IFERROR(IF(SMALL(Poles!F:F,K170)&gt;1000,"nt",SMALL(Poles!F:F,K170)),"")</f>
        <v/>
      </c>
      <c r="E170" s="159" t="str">
        <f>IF(D170="nt",IFERROR(SMALL(Poles!F:F,K170),""),IFERROR(SMALL(Poles!F:F,K170),""))</f>
        <v/>
      </c>
      <c r="G170" s="130" t="str">
        <f t="shared" si="4"/>
        <v/>
      </c>
      <c r="K170" s="90">
        <v>169</v>
      </c>
    </row>
    <row r="171" spans="1:11">
      <c r="A171" s="24" t="str">
        <f>IFERROR(IF(INDEX(Poles!$A:$F,MATCH('Poles Results'!$E171,Poles!$F:$F,0),1)&gt;0,INDEX(Poles!$A:$F,MATCH('Poles Results'!$E171,Poles!$F:$F,0),1),""),"")</f>
        <v/>
      </c>
      <c r="B171" s="120" t="str">
        <f>IFERROR(IF(INDEX(Poles!$A:$F,MATCH('Poles Results'!$E171,Poles!$F:$F,0),2)&gt;0,INDEX(Poles!$A:$F,MATCH('Poles Results'!$E171,Poles!$F:$F,0),2),""),"")</f>
        <v/>
      </c>
      <c r="C171" s="120" t="str">
        <f>IFERROR(IF(INDEX(Poles!$A:$F,MATCH('Poles Results'!E171,Poles!$F:$F,0),3)&gt;0,INDEX(Poles!$A:$F,MATCH('Poles Results'!E171,Poles!$F:$F,0),3),""),"")</f>
        <v/>
      </c>
      <c r="D171" s="121" t="str">
        <f>IFERROR(IF(SMALL(Poles!F:F,K171)&gt;1000,"nt",SMALL(Poles!F:F,K171)),"")</f>
        <v/>
      </c>
      <c r="E171" s="159" t="str">
        <f>IF(D171="nt",IFERROR(SMALL(Poles!F:F,K171),""),IFERROR(SMALL(Poles!F:F,K171),""))</f>
        <v/>
      </c>
      <c r="G171" s="130" t="str">
        <f t="shared" si="4"/>
        <v/>
      </c>
      <c r="K171" s="90">
        <v>170</v>
      </c>
    </row>
    <row r="172" spans="1:11">
      <c r="A172" s="24" t="str">
        <f>IFERROR(IF(INDEX(Poles!$A:$F,MATCH('Poles Results'!$E172,Poles!$F:$F,0),1)&gt;0,INDEX(Poles!$A:$F,MATCH('Poles Results'!$E172,Poles!$F:$F,0),1),""),"")</f>
        <v/>
      </c>
      <c r="B172" s="120" t="str">
        <f>IFERROR(IF(INDEX(Poles!$A:$F,MATCH('Poles Results'!$E172,Poles!$F:$F,0),2)&gt;0,INDEX(Poles!$A:$F,MATCH('Poles Results'!$E172,Poles!$F:$F,0),2),""),"")</f>
        <v/>
      </c>
      <c r="C172" s="120" t="str">
        <f>IFERROR(IF(INDEX(Poles!$A:$F,MATCH('Poles Results'!E172,Poles!$F:$F,0),3)&gt;0,INDEX(Poles!$A:$F,MATCH('Poles Results'!E172,Poles!$F:$F,0),3),""),"")</f>
        <v/>
      </c>
      <c r="D172" s="121" t="str">
        <f>IFERROR(IF(SMALL(Poles!F:F,K172)&gt;1000,"nt",SMALL(Poles!F:F,K172)),"")</f>
        <v/>
      </c>
      <c r="E172" s="159" t="str">
        <f>IF(D172="nt",IFERROR(SMALL(Poles!F:F,K172),""),IFERROR(SMALL(Poles!F:F,K172),""))</f>
        <v/>
      </c>
      <c r="G172" s="130" t="str">
        <f t="shared" si="4"/>
        <v/>
      </c>
      <c r="K172" s="90">
        <v>171</v>
      </c>
    </row>
    <row r="173" spans="1:11">
      <c r="A173" s="24" t="str">
        <f>IFERROR(IF(INDEX(Poles!$A:$F,MATCH('Poles Results'!$E173,Poles!$F:$F,0),1)&gt;0,INDEX(Poles!$A:$F,MATCH('Poles Results'!$E173,Poles!$F:$F,0),1),""),"")</f>
        <v/>
      </c>
      <c r="B173" s="120" t="str">
        <f>IFERROR(IF(INDEX(Poles!$A:$F,MATCH('Poles Results'!$E173,Poles!$F:$F,0),2)&gt;0,INDEX(Poles!$A:$F,MATCH('Poles Results'!$E173,Poles!$F:$F,0),2),""),"")</f>
        <v/>
      </c>
      <c r="C173" s="120" t="str">
        <f>IFERROR(IF(INDEX(Poles!$A:$F,MATCH('Poles Results'!E173,Poles!$F:$F,0),3)&gt;0,INDEX(Poles!$A:$F,MATCH('Poles Results'!E173,Poles!$F:$F,0),3),""),"")</f>
        <v/>
      </c>
      <c r="D173" s="121" t="str">
        <f>IFERROR(IF(SMALL(Poles!F:F,K173)&gt;1000,"nt",SMALL(Poles!F:F,K173)),"")</f>
        <v/>
      </c>
      <c r="E173" s="159" t="str">
        <f>IF(D173="nt",IFERROR(SMALL(Poles!F:F,K173),""),IFERROR(SMALL(Poles!F:F,K173),""))</f>
        <v/>
      </c>
      <c r="G173" s="130" t="str">
        <f t="shared" si="4"/>
        <v/>
      </c>
      <c r="K173" s="90">
        <v>172</v>
      </c>
    </row>
    <row r="174" spans="1:11">
      <c r="A174" s="24" t="str">
        <f>IFERROR(IF(INDEX(Poles!$A:$F,MATCH('Poles Results'!$E174,Poles!$F:$F,0),1)&gt;0,INDEX(Poles!$A:$F,MATCH('Poles Results'!$E174,Poles!$F:$F,0),1),""),"")</f>
        <v/>
      </c>
      <c r="B174" s="120" t="str">
        <f>IFERROR(IF(INDEX(Poles!$A:$F,MATCH('Poles Results'!$E174,Poles!$F:$F,0),2)&gt;0,INDEX(Poles!$A:$F,MATCH('Poles Results'!$E174,Poles!$F:$F,0),2),""),"")</f>
        <v/>
      </c>
      <c r="C174" s="120" t="str">
        <f>IFERROR(IF(INDEX(Poles!$A:$F,MATCH('Poles Results'!E174,Poles!$F:$F,0),3)&gt;0,INDEX(Poles!$A:$F,MATCH('Poles Results'!E174,Poles!$F:$F,0),3),""),"")</f>
        <v/>
      </c>
      <c r="D174" s="121" t="str">
        <f>IFERROR(IF(SMALL(Poles!F:F,K174)&gt;1000,"nt",SMALL(Poles!F:F,K174)),"")</f>
        <v/>
      </c>
      <c r="E174" s="159" t="str">
        <f>IF(D174="nt",IFERROR(SMALL(Poles!F:F,K174),""),IFERROR(SMALL(Poles!F:F,K174),""))</f>
        <v/>
      </c>
      <c r="G174" s="130" t="str">
        <f t="shared" si="4"/>
        <v/>
      </c>
      <c r="K174" s="90">
        <v>173</v>
      </c>
    </row>
    <row r="175" spans="1:11">
      <c r="A175" s="24" t="str">
        <f>IFERROR(IF(INDEX(Poles!$A:$F,MATCH('Poles Results'!$E175,Poles!$F:$F,0),1)&gt;0,INDEX(Poles!$A:$F,MATCH('Poles Results'!$E175,Poles!$F:$F,0),1),""),"")</f>
        <v/>
      </c>
      <c r="B175" s="120" t="str">
        <f>IFERROR(IF(INDEX(Poles!$A:$F,MATCH('Poles Results'!$E175,Poles!$F:$F,0),2)&gt;0,INDEX(Poles!$A:$F,MATCH('Poles Results'!$E175,Poles!$F:$F,0),2),""),"")</f>
        <v/>
      </c>
      <c r="C175" s="120" t="str">
        <f>IFERROR(IF(INDEX(Poles!$A:$F,MATCH('Poles Results'!E175,Poles!$F:$F,0),3)&gt;0,INDEX(Poles!$A:$F,MATCH('Poles Results'!E175,Poles!$F:$F,0),3),""),"")</f>
        <v/>
      </c>
      <c r="D175" s="121" t="str">
        <f>IFERROR(IF(SMALL(Poles!F:F,K175)&gt;1000,"nt",SMALL(Poles!F:F,K175)),"")</f>
        <v/>
      </c>
      <c r="E175" s="159" t="str">
        <f>IF(D175="nt",IFERROR(SMALL(Poles!F:F,K175),""),IFERROR(SMALL(Poles!F:F,K175),""))</f>
        <v/>
      </c>
      <c r="G175" s="130" t="str">
        <f t="shared" si="4"/>
        <v/>
      </c>
      <c r="K175" s="90">
        <v>174</v>
      </c>
    </row>
    <row r="176" spans="1:11">
      <c r="A176" s="24" t="str">
        <f>IFERROR(IF(INDEX(Poles!$A:$F,MATCH('Poles Results'!$E176,Poles!$F:$F,0),1)&gt;0,INDEX(Poles!$A:$F,MATCH('Poles Results'!$E176,Poles!$F:$F,0),1),""),"")</f>
        <v/>
      </c>
      <c r="B176" s="120" t="str">
        <f>IFERROR(IF(INDEX(Poles!$A:$F,MATCH('Poles Results'!$E176,Poles!$F:$F,0),2)&gt;0,INDEX(Poles!$A:$F,MATCH('Poles Results'!$E176,Poles!$F:$F,0),2),""),"")</f>
        <v/>
      </c>
      <c r="C176" s="120" t="str">
        <f>IFERROR(IF(INDEX(Poles!$A:$F,MATCH('Poles Results'!E176,Poles!$F:$F,0),3)&gt;0,INDEX(Poles!$A:$F,MATCH('Poles Results'!E176,Poles!$F:$F,0),3),""),"")</f>
        <v/>
      </c>
      <c r="D176" s="121" t="str">
        <f>IFERROR(IF(SMALL(Poles!F:F,K176)&gt;1000,"nt",SMALL(Poles!F:F,K176)),"")</f>
        <v/>
      </c>
      <c r="E176" s="159" t="str">
        <f>IF(D176="nt",IFERROR(SMALL(Poles!F:F,K176),""),IFERROR(SMALL(Poles!F:F,K176),""))</f>
        <v/>
      </c>
      <c r="G176" s="130" t="str">
        <f t="shared" si="4"/>
        <v/>
      </c>
      <c r="K176" s="90">
        <v>175</v>
      </c>
    </row>
    <row r="177" spans="1:11">
      <c r="A177" s="24" t="str">
        <f>IFERROR(IF(INDEX(Poles!$A:$F,MATCH('Poles Results'!$E177,Poles!$F:$F,0),1)&gt;0,INDEX(Poles!$A:$F,MATCH('Poles Results'!$E177,Poles!$F:$F,0),1),""),"")</f>
        <v/>
      </c>
      <c r="B177" s="120" t="str">
        <f>IFERROR(IF(INDEX(Poles!$A:$F,MATCH('Poles Results'!$E177,Poles!$F:$F,0),2)&gt;0,INDEX(Poles!$A:$F,MATCH('Poles Results'!$E177,Poles!$F:$F,0),2),""),"")</f>
        <v/>
      </c>
      <c r="C177" s="120" t="str">
        <f>IFERROR(IF(INDEX(Poles!$A:$F,MATCH('Poles Results'!E177,Poles!$F:$F,0),3)&gt;0,INDEX(Poles!$A:$F,MATCH('Poles Results'!E177,Poles!$F:$F,0),3),""),"")</f>
        <v/>
      </c>
      <c r="D177" s="121" t="str">
        <f>IFERROR(IF(SMALL(Poles!F:F,K177)&gt;1000,"nt",SMALL(Poles!F:F,K177)),"")</f>
        <v/>
      </c>
      <c r="E177" s="159" t="str">
        <f>IF(D177="nt",IFERROR(SMALL(Poles!F:F,K177),""),IFERROR(SMALL(Poles!F:F,K177),""))</f>
        <v/>
      </c>
      <c r="G177" s="130" t="str">
        <f t="shared" si="4"/>
        <v/>
      </c>
      <c r="K177" s="90">
        <v>176</v>
      </c>
    </row>
    <row r="178" spans="1:11">
      <c r="A178" s="24" t="str">
        <f>IFERROR(IF(INDEX(Poles!$A:$F,MATCH('Poles Results'!$E178,Poles!$F:$F,0),1)&gt;0,INDEX(Poles!$A:$F,MATCH('Poles Results'!$E178,Poles!$F:$F,0),1),""),"")</f>
        <v/>
      </c>
      <c r="B178" s="120" t="str">
        <f>IFERROR(IF(INDEX(Poles!$A:$F,MATCH('Poles Results'!$E178,Poles!$F:$F,0),2)&gt;0,INDEX(Poles!$A:$F,MATCH('Poles Results'!$E178,Poles!$F:$F,0),2),""),"")</f>
        <v/>
      </c>
      <c r="C178" s="120" t="str">
        <f>IFERROR(IF(INDEX(Poles!$A:$F,MATCH('Poles Results'!E178,Poles!$F:$F,0),3)&gt;0,INDEX(Poles!$A:$F,MATCH('Poles Results'!E178,Poles!$F:$F,0),3),""),"")</f>
        <v/>
      </c>
      <c r="D178" s="121" t="str">
        <f>IFERROR(IF(SMALL(Poles!F:F,K178)&gt;1000,"nt",SMALL(Poles!F:F,K178)),"")</f>
        <v/>
      </c>
      <c r="E178" s="159" t="str">
        <f>IF(D178="nt",IFERROR(SMALL(Poles!F:F,K178),""),IFERROR(SMALL(Poles!F:F,K178),""))</f>
        <v/>
      </c>
      <c r="G178" s="130" t="str">
        <f t="shared" si="4"/>
        <v/>
      </c>
      <c r="K178" s="90">
        <v>177</v>
      </c>
    </row>
    <row r="179" spans="1:11">
      <c r="A179" s="24" t="str">
        <f>IFERROR(IF(INDEX(Poles!$A:$F,MATCH('Poles Results'!$E179,Poles!$F:$F,0),1)&gt;0,INDEX(Poles!$A:$F,MATCH('Poles Results'!$E179,Poles!$F:$F,0),1),""),"")</f>
        <v/>
      </c>
      <c r="B179" s="120" t="str">
        <f>IFERROR(IF(INDEX(Poles!$A:$F,MATCH('Poles Results'!$E179,Poles!$F:$F,0),2)&gt;0,INDEX(Poles!$A:$F,MATCH('Poles Results'!$E179,Poles!$F:$F,0),2),""),"")</f>
        <v/>
      </c>
      <c r="C179" s="120" t="str">
        <f>IFERROR(IF(INDEX(Poles!$A:$F,MATCH('Poles Results'!E179,Poles!$F:$F,0),3)&gt;0,INDEX(Poles!$A:$F,MATCH('Poles Results'!E179,Poles!$F:$F,0),3),""),"")</f>
        <v/>
      </c>
      <c r="D179" s="121" t="str">
        <f>IFERROR(IF(SMALL(Poles!F:F,K179)&gt;1000,"nt",SMALL(Poles!F:F,K179)),"")</f>
        <v/>
      </c>
      <c r="E179" s="159" t="str">
        <f>IF(D179="nt",IFERROR(SMALL(Poles!F:F,K179),""),IFERROR(SMALL(Poles!F:F,K179),""))</f>
        <v/>
      </c>
      <c r="G179" s="130" t="str">
        <f t="shared" si="4"/>
        <v/>
      </c>
      <c r="K179" s="90">
        <v>178</v>
      </c>
    </row>
    <row r="180" spans="1:11">
      <c r="A180" s="24" t="str">
        <f>IFERROR(IF(INDEX(Poles!$A:$F,MATCH('Poles Results'!$E180,Poles!$F:$F,0),1)&gt;0,INDEX(Poles!$A:$F,MATCH('Poles Results'!$E180,Poles!$F:$F,0),1),""),"")</f>
        <v/>
      </c>
      <c r="B180" s="120" t="str">
        <f>IFERROR(IF(INDEX(Poles!$A:$F,MATCH('Poles Results'!$E180,Poles!$F:$F,0),2)&gt;0,INDEX(Poles!$A:$F,MATCH('Poles Results'!$E180,Poles!$F:$F,0),2),""),"")</f>
        <v/>
      </c>
      <c r="C180" s="120" t="str">
        <f>IFERROR(IF(INDEX(Poles!$A:$F,MATCH('Poles Results'!E180,Poles!$F:$F,0),3)&gt;0,INDEX(Poles!$A:$F,MATCH('Poles Results'!E180,Poles!$F:$F,0),3),""),"")</f>
        <v/>
      </c>
      <c r="D180" s="121" t="str">
        <f>IFERROR(IF(SMALL(Poles!F:F,K180)&gt;1000,"nt",SMALL(Poles!F:F,K180)),"")</f>
        <v/>
      </c>
      <c r="E180" s="159" t="str">
        <f>IF(D180="nt",IFERROR(SMALL(Poles!F:F,K180),""),IFERROR(SMALL(Poles!F:F,K180),""))</f>
        <v/>
      </c>
      <c r="G180" s="130" t="str">
        <f t="shared" si="4"/>
        <v/>
      </c>
      <c r="K180" s="90">
        <v>179</v>
      </c>
    </row>
    <row r="181" spans="1:11">
      <c r="A181" s="24" t="str">
        <f>IFERROR(IF(INDEX(Poles!$A:$F,MATCH('Poles Results'!$E181,Poles!$F:$F,0),1)&gt;0,INDEX(Poles!$A:$F,MATCH('Poles Results'!$E181,Poles!$F:$F,0),1),""),"")</f>
        <v/>
      </c>
      <c r="B181" s="120" t="str">
        <f>IFERROR(IF(INDEX(Poles!$A:$F,MATCH('Poles Results'!$E181,Poles!$F:$F,0),2)&gt;0,INDEX(Poles!$A:$F,MATCH('Poles Results'!$E181,Poles!$F:$F,0),2),""),"")</f>
        <v/>
      </c>
      <c r="C181" s="120" t="str">
        <f>IFERROR(IF(INDEX(Poles!$A:$F,MATCH('Poles Results'!E181,Poles!$F:$F,0),3)&gt;0,INDEX(Poles!$A:$F,MATCH('Poles Results'!E181,Poles!$F:$F,0),3),""),"")</f>
        <v/>
      </c>
      <c r="D181" s="121" t="str">
        <f>IFERROR(IF(SMALL(Poles!F:F,K181)&gt;1000,"nt",SMALL(Poles!F:F,K181)),"")</f>
        <v/>
      </c>
      <c r="E181" s="159" t="str">
        <f>IF(D181="nt",IFERROR(SMALL(Poles!F:F,K181),""),IFERROR(SMALL(Poles!F:F,K181),""))</f>
        <v/>
      </c>
      <c r="G181" s="130" t="str">
        <f t="shared" si="4"/>
        <v/>
      </c>
      <c r="K181" s="90">
        <v>180</v>
      </c>
    </row>
    <row r="182" spans="1:11">
      <c r="A182" s="24" t="str">
        <f>IFERROR(IF(INDEX(Poles!$A:$F,MATCH('Poles Results'!$E182,Poles!$F:$F,0),1)&gt;0,INDEX(Poles!$A:$F,MATCH('Poles Results'!$E182,Poles!$F:$F,0),1),""),"")</f>
        <v/>
      </c>
      <c r="B182" s="120" t="str">
        <f>IFERROR(IF(INDEX(Poles!$A:$F,MATCH('Poles Results'!$E182,Poles!$F:$F,0),2)&gt;0,INDEX(Poles!$A:$F,MATCH('Poles Results'!$E182,Poles!$F:$F,0),2),""),"")</f>
        <v/>
      </c>
      <c r="C182" s="120" t="str">
        <f>IFERROR(IF(INDEX(Poles!$A:$F,MATCH('Poles Results'!E182,Poles!$F:$F,0),3)&gt;0,INDEX(Poles!$A:$F,MATCH('Poles Results'!E182,Poles!$F:$F,0),3),""),"")</f>
        <v/>
      </c>
      <c r="D182" s="121" t="str">
        <f>IFERROR(IF(SMALL(Poles!F:F,K182)&gt;1000,"nt",SMALL(Poles!F:F,K182)),"")</f>
        <v/>
      </c>
      <c r="E182" s="159" t="str">
        <f>IF(D182="nt",IFERROR(SMALL(Poles!F:F,K182),""),IFERROR(SMALL(Poles!F:F,K182),""))</f>
        <v/>
      </c>
      <c r="G182" s="130" t="str">
        <f t="shared" si="4"/>
        <v/>
      </c>
      <c r="K182" s="90">
        <v>181</v>
      </c>
    </row>
    <row r="183" spans="1:11">
      <c r="A183" s="24" t="str">
        <f>IFERROR(IF(INDEX(Poles!$A:$F,MATCH('Poles Results'!$E183,Poles!$F:$F,0),1)&gt;0,INDEX(Poles!$A:$F,MATCH('Poles Results'!$E183,Poles!$F:$F,0),1),""),"")</f>
        <v/>
      </c>
      <c r="B183" s="120" t="str">
        <f>IFERROR(IF(INDEX(Poles!$A:$F,MATCH('Poles Results'!$E183,Poles!$F:$F,0),2)&gt;0,INDEX(Poles!$A:$F,MATCH('Poles Results'!$E183,Poles!$F:$F,0),2),""),"")</f>
        <v/>
      </c>
      <c r="C183" s="120" t="str">
        <f>IFERROR(IF(INDEX(Poles!$A:$F,MATCH('Poles Results'!E183,Poles!$F:$F,0),3)&gt;0,INDEX(Poles!$A:$F,MATCH('Poles Results'!E183,Poles!$F:$F,0),3),""),"")</f>
        <v/>
      </c>
      <c r="D183" s="121" t="str">
        <f>IFERROR(IF(SMALL(Poles!F:F,K183)&gt;1000,"nt",SMALL(Poles!F:F,K183)),"")</f>
        <v/>
      </c>
      <c r="E183" s="159" t="str">
        <f>IF(D183="nt",IFERROR(SMALL(Poles!F:F,K183),""),IFERROR(SMALL(Poles!F:F,K183),""))</f>
        <v/>
      </c>
      <c r="G183" s="130" t="str">
        <f t="shared" si="4"/>
        <v/>
      </c>
      <c r="K183" s="90">
        <v>182</v>
      </c>
    </row>
    <row r="184" spans="1:11">
      <c r="A184" s="24" t="str">
        <f>IFERROR(IF(INDEX(Poles!$A:$F,MATCH('Poles Results'!$E184,Poles!$F:$F,0),1)&gt;0,INDEX(Poles!$A:$F,MATCH('Poles Results'!$E184,Poles!$F:$F,0),1),""),"")</f>
        <v/>
      </c>
      <c r="B184" s="120" t="str">
        <f>IFERROR(IF(INDEX(Poles!$A:$F,MATCH('Poles Results'!$E184,Poles!$F:$F,0),2)&gt;0,INDEX(Poles!$A:$F,MATCH('Poles Results'!$E184,Poles!$F:$F,0),2),""),"")</f>
        <v/>
      </c>
      <c r="C184" s="120" t="str">
        <f>IFERROR(IF(INDEX(Poles!$A:$F,MATCH('Poles Results'!E184,Poles!$F:$F,0),3)&gt;0,INDEX(Poles!$A:$F,MATCH('Poles Results'!E184,Poles!$F:$F,0),3),""),"")</f>
        <v/>
      </c>
      <c r="D184" s="121" t="str">
        <f>IFERROR(IF(SMALL(Poles!F:F,K184)&gt;1000,"nt",SMALL(Poles!F:F,K184)),"")</f>
        <v/>
      </c>
      <c r="E184" s="159" t="str">
        <f>IF(D184="nt",IFERROR(SMALL(Poles!F:F,K184),""),IFERROR(SMALL(Poles!F:F,K184),""))</f>
        <v/>
      </c>
      <c r="G184" s="130" t="str">
        <f t="shared" si="4"/>
        <v/>
      </c>
      <c r="K184" s="90">
        <v>183</v>
      </c>
    </row>
    <row r="185" spans="1:11">
      <c r="A185" s="24" t="str">
        <f>IFERROR(IF(INDEX(Poles!$A:$F,MATCH('Poles Results'!$E185,Poles!$F:$F,0),1)&gt;0,INDEX(Poles!$A:$F,MATCH('Poles Results'!$E185,Poles!$F:$F,0),1),""),"")</f>
        <v/>
      </c>
      <c r="B185" s="120" t="str">
        <f>IFERROR(IF(INDEX(Poles!$A:$F,MATCH('Poles Results'!$E185,Poles!$F:$F,0),2)&gt;0,INDEX(Poles!$A:$F,MATCH('Poles Results'!$E185,Poles!$F:$F,0),2),""),"")</f>
        <v/>
      </c>
      <c r="C185" s="120" t="str">
        <f>IFERROR(IF(INDEX(Poles!$A:$F,MATCH('Poles Results'!E185,Poles!$F:$F,0),3)&gt;0,INDEX(Poles!$A:$F,MATCH('Poles Results'!E185,Poles!$F:$F,0),3),""),"")</f>
        <v/>
      </c>
      <c r="D185" s="121" t="str">
        <f>IFERROR(IF(SMALL(Poles!F:F,K185)&gt;1000,"nt",SMALL(Poles!F:F,K185)),"")</f>
        <v/>
      </c>
      <c r="E185" s="159" t="str">
        <f>IF(D185="nt",IFERROR(SMALL(Poles!F:F,K185),""),IFERROR(SMALL(Poles!F:F,K185),""))</f>
        <v/>
      </c>
      <c r="G185" s="130" t="str">
        <f t="shared" si="4"/>
        <v/>
      </c>
      <c r="K185" s="90">
        <v>184</v>
      </c>
    </row>
    <row r="186" spans="1:11">
      <c r="A186" s="24" t="str">
        <f>IFERROR(IF(INDEX(Poles!$A:$F,MATCH('Poles Results'!$E186,Poles!$F:$F,0),1)&gt;0,INDEX(Poles!$A:$F,MATCH('Poles Results'!$E186,Poles!$F:$F,0),1),""),"")</f>
        <v/>
      </c>
      <c r="B186" s="120" t="str">
        <f>IFERROR(IF(INDEX(Poles!$A:$F,MATCH('Poles Results'!$E186,Poles!$F:$F,0),2)&gt;0,INDEX(Poles!$A:$F,MATCH('Poles Results'!$E186,Poles!$F:$F,0),2),""),"")</f>
        <v/>
      </c>
      <c r="C186" s="120" t="str">
        <f>IFERROR(IF(INDEX(Poles!$A:$F,MATCH('Poles Results'!E186,Poles!$F:$F,0),3)&gt;0,INDEX(Poles!$A:$F,MATCH('Poles Results'!E186,Poles!$F:$F,0),3),""),"")</f>
        <v/>
      </c>
      <c r="D186" s="121" t="str">
        <f>IFERROR(IF(SMALL(Poles!F:F,K186)&gt;1000,"nt",SMALL(Poles!F:F,K186)),"")</f>
        <v/>
      </c>
      <c r="E186" s="159" t="str">
        <f>IF(D186="nt",IFERROR(SMALL(Poles!F:F,K186),""),IFERROR(SMALL(Poles!F:F,K186),""))</f>
        <v/>
      </c>
      <c r="G186" s="130" t="str">
        <f t="shared" si="4"/>
        <v/>
      </c>
      <c r="K186" s="90">
        <v>185</v>
      </c>
    </row>
    <row r="187" spans="1:11">
      <c r="A187" s="24" t="str">
        <f>IFERROR(IF(INDEX(Poles!$A:$F,MATCH('Poles Results'!$E187,Poles!$F:$F,0),1)&gt;0,INDEX(Poles!$A:$F,MATCH('Poles Results'!$E187,Poles!$F:$F,0),1),""),"")</f>
        <v/>
      </c>
      <c r="B187" s="120" t="str">
        <f>IFERROR(IF(INDEX(Poles!$A:$F,MATCH('Poles Results'!$E187,Poles!$F:$F,0),2)&gt;0,INDEX(Poles!$A:$F,MATCH('Poles Results'!$E187,Poles!$F:$F,0),2),""),"")</f>
        <v/>
      </c>
      <c r="C187" s="120" t="str">
        <f>IFERROR(IF(INDEX(Poles!$A:$F,MATCH('Poles Results'!E187,Poles!$F:$F,0),3)&gt;0,INDEX(Poles!$A:$F,MATCH('Poles Results'!E187,Poles!$F:$F,0),3),""),"")</f>
        <v/>
      </c>
      <c r="D187" s="121" t="str">
        <f>IFERROR(IF(SMALL(Poles!F:F,K187)&gt;1000,"nt",SMALL(Poles!F:F,K187)),"")</f>
        <v/>
      </c>
      <c r="E187" s="159" t="str">
        <f>IF(D187="nt",IFERROR(SMALL(Poles!F:F,K187),""),IFERROR(SMALL(Poles!F:F,K187),""))</f>
        <v/>
      </c>
      <c r="G187" s="130" t="str">
        <f t="shared" si="4"/>
        <v/>
      </c>
      <c r="K187" s="90">
        <v>186</v>
      </c>
    </row>
    <row r="188" spans="1:11">
      <c r="A188" s="24" t="str">
        <f>IFERROR(IF(INDEX(Poles!$A:$F,MATCH('Poles Results'!$E188,Poles!$F:$F,0),1)&gt;0,INDEX(Poles!$A:$F,MATCH('Poles Results'!$E188,Poles!$F:$F,0),1),""),"")</f>
        <v/>
      </c>
      <c r="B188" s="120" t="str">
        <f>IFERROR(IF(INDEX(Poles!$A:$F,MATCH('Poles Results'!$E188,Poles!$F:$F,0),2)&gt;0,INDEX(Poles!$A:$F,MATCH('Poles Results'!$E188,Poles!$F:$F,0),2),""),"")</f>
        <v/>
      </c>
      <c r="C188" s="120" t="str">
        <f>IFERROR(IF(INDEX(Poles!$A:$F,MATCH('Poles Results'!E188,Poles!$F:$F,0),3)&gt;0,INDEX(Poles!$A:$F,MATCH('Poles Results'!E188,Poles!$F:$F,0),3),""),"")</f>
        <v/>
      </c>
      <c r="D188" s="121" t="str">
        <f>IFERROR(IF(SMALL(Poles!F:F,K188)&gt;1000,"nt",SMALL(Poles!F:F,K188)),"")</f>
        <v/>
      </c>
      <c r="E188" s="159" t="str">
        <f>IF(D188="nt",IFERROR(SMALL(Poles!F:F,K188),""),IFERROR(SMALL(Poles!F:F,K188),""))</f>
        <v/>
      </c>
      <c r="G188" s="130" t="str">
        <f t="shared" si="4"/>
        <v/>
      </c>
      <c r="K188" s="90">
        <v>187</v>
      </c>
    </row>
    <row r="189" spans="1:11">
      <c r="A189" s="24" t="str">
        <f>IFERROR(IF(INDEX(Poles!$A:$F,MATCH('Poles Results'!$E189,Poles!$F:$F,0),1)&gt;0,INDEX(Poles!$A:$F,MATCH('Poles Results'!$E189,Poles!$F:$F,0),1),""),"")</f>
        <v/>
      </c>
      <c r="B189" s="120" t="str">
        <f>IFERROR(IF(INDEX(Poles!$A:$F,MATCH('Poles Results'!$E189,Poles!$F:$F,0),2)&gt;0,INDEX(Poles!$A:$F,MATCH('Poles Results'!$E189,Poles!$F:$F,0),2),""),"")</f>
        <v/>
      </c>
      <c r="C189" s="120" t="str">
        <f>IFERROR(IF(INDEX(Poles!$A:$F,MATCH('Poles Results'!E189,Poles!$F:$F,0),3)&gt;0,INDEX(Poles!$A:$F,MATCH('Poles Results'!E189,Poles!$F:$F,0),3),""),"")</f>
        <v/>
      </c>
      <c r="D189" s="121" t="str">
        <f>IFERROR(IF(SMALL(Poles!F:F,K189)&gt;1000,"nt",SMALL(Poles!F:F,K189)),"")</f>
        <v/>
      </c>
      <c r="E189" s="159" t="str">
        <f>IF(D189="nt",IFERROR(SMALL(Poles!F:F,K189),""),IFERROR(SMALL(Poles!F:F,K189),""))</f>
        <v/>
      </c>
      <c r="G189" s="130" t="str">
        <f t="shared" si="4"/>
        <v/>
      </c>
      <c r="K189" s="90">
        <v>188</v>
      </c>
    </row>
    <row r="190" spans="1:11">
      <c r="A190" s="24" t="str">
        <f>IFERROR(IF(INDEX(Poles!$A:$F,MATCH('Poles Results'!$E190,Poles!$F:$F,0),1)&gt;0,INDEX(Poles!$A:$F,MATCH('Poles Results'!$E190,Poles!$F:$F,0),1),""),"")</f>
        <v/>
      </c>
      <c r="B190" s="120" t="str">
        <f>IFERROR(IF(INDEX(Poles!$A:$F,MATCH('Poles Results'!$E190,Poles!$F:$F,0),2)&gt;0,INDEX(Poles!$A:$F,MATCH('Poles Results'!$E190,Poles!$F:$F,0),2),""),"")</f>
        <v/>
      </c>
      <c r="C190" s="120" t="str">
        <f>IFERROR(IF(INDEX(Poles!$A:$F,MATCH('Poles Results'!E190,Poles!$F:$F,0),3)&gt;0,INDEX(Poles!$A:$F,MATCH('Poles Results'!E190,Poles!$F:$F,0),3),""),"")</f>
        <v/>
      </c>
      <c r="D190" s="121" t="str">
        <f>IFERROR(IF(SMALL(Poles!F:F,K190)&gt;1000,"nt",SMALL(Poles!F:F,K190)),"")</f>
        <v/>
      </c>
      <c r="E190" s="159" t="str">
        <f>IF(D190="nt",IFERROR(SMALL(Poles!F:F,K190),""),IFERROR(SMALL(Poles!F:F,K190),""))</f>
        <v/>
      </c>
      <c r="G190" s="130" t="str">
        <f t="shared" si="4"/>
        <v/>
      </c>
      <c r="K190" s="90">
        <v>189</v>
      </c>
    </row>
    <row r="191" spans="1:11">
      <c r="A191" s="24" t="str">
        <f>IFERROR(IF(INDEX(Poles!$A:$F,MATCH('Poles Results'!$E191,Poles!$F:$F,0),1)&gt;0,INDEX(Poles!$A:$F,MATCH('Poles Results'!$E191,Poles!$F:$F,0),1),""),"")</f>
        <v/>
      </c>
      <c r="B191" s="120" t="str">
        <f>IFERROR(IF(INDEX(Poles!$A:$F,MATCH('Poles Results'!$E191,Poles!$F:$F,0),2)&gt;0,INDEX(Poles!$A:$F,MATCH('Poles Results'!$E191,Poles!$F:$F,0),2),""),"")</f>
        <v/>
      </c>
      <c r="C191" s="120" t="str">
        <f>IFERROR(IF(INDEX(Poles!$A:$F,MATCH('Poles Results'!E191,Poles!$F:$F,0),3)&gt;0,INDEX(Poles!$A:$F,MATCH('Poles Results'!E191,Poles!$F:$F,0),3),""),"")</f>
        <v/>
      </c>
      <c r="D191" s="121" t="str">
        <f>IFERROR(IF(SMALL(Poles!F:F,K191)&gt;1000,"nt",SMALL(Poles!F:F,K191)),"")</f>
        <v/>
      </c>
      <c r="E191" s="159" t="str">
        <f>IF(D191="nt",IFERROR(SMALL(Poles!F:F,K191),""),IFERROR(SMALL(Poles!F:F,K191),""))</f>
        <v/>
      </c>
      <c r="G191" s="130" t="str">
        <f t="shared" si="4"/>
        <v/>
      </c>
      <c r="K191" s="90">
        <v>190</v>
      </c>
    </row>
    <row r="192" spans="1:11">
      <c r="A192" s="24" t="str">
        <f>IFERROR(IF(INDEX(Poles!$A:$F,MATCH('Poles Results'!$E192,Poles!$F:$F,0),1)&gt;0,INDEX(Poles!$A:$F,MATCH('Poles Results'!$E192,Poles!$F:$F,0),1),""),"")</f>
        <v/>
      </c>
      <c r="B192" s="120" t="str">
        <f>IFERROR(IF(INDEX(Poles!$A:$F,MATCH('Poles Results'!$E192,Poles!$F:$F,0),2)&gt;0,INDEX(Poles!$A:$F,MATCH('Poles Results'!$E192,Poles!$F:$F,0),2),""),"")</f>
        <v/>
      </c>
      <c r="C192" s="120" t="str">
        <f>IFERROR(IF(INDEX(Poles!$A:$F,MATCH('Poles Results'!E192,Poles!$F:$F,0),3)&gt;0,INDEX(Poles!$A:$F,MATCH('Poles Results'!E192,Poles!$F:$F,0),3),""),"")</f>
        <v/>
      </c>
      <c r="D192" s="121" t="str">
        <f>IFERROR(IF(SMALL(Poles!F:F,K192)&gt;1000,"nt",SMALL(Poles!F:F,K192)),"")</f>
        <v/>
      </c>
      <c r="E192" s="159" t="str">
        <f>IF(D192="nt",IFERROR(SMALL(Poles!F:F,K192),""),IFERROR(SMALL(Poles!F:F,K192),""))</f>
        <v/>
      </c>
      <c r="G192" s="130" t="str">
        <f t="shared" si="4"/>
        <v/>
      </c>
      <c r="K192" s="90">
        <v>191</v>
      </c>
    </row>
    <row r="193" spans="1:11">
      <c r="A193" s="24" t="str">
        <f>IFERROR(IF(INDEX(Poles!$A:$F,MATCH('Poles Results'!$E193,Poles!$F:$F,0),1)&gt;0,INDEX(Poles!$A:$F,MATCH('Poles Results'!$E193,Poles!$F:$F,0),1),""),"")</f>
        <v/>
      </c>
      <c r="B193" s="120" t="str">
        <f>IFERROR(IF(INDEX(Poles!$A:$F,MATCH('Poles Results'!$E193,Poles!$F:$F,0),2)&gt;0,INDEX(Poles!$A:$F,MATCH('Poles Results'!$E193,Poles!$F:$F,0),2),""),"")</f>
        <v/>
      </c>
      <c r="C193" s="120" t="str">
        <f>IFERROR(IF(INDEX(Poles!$A:$F,MATCH('Poles Results'!E193,Poles!$F:$F,0),3)&gt;0,INDEX(Poles!$A:$F,MATCH('Poles Results'!E193,Poles!$F:$F,0),3),""),"")</f>
        <v/>
      </c>
      <c r="D193" s="121" t="str">
        <f>IFERROR(IF(SMALL(Poles!F:F,K193)&gt;1000,"nt",SMALL(Poles!F:F,K193)),"")</f>
        <v/>
      </c>
      <c r="E193" s="159" t="str">
        <f>IF(D193="nt",IFERROR(SMALL(Poles!F:F,K193),""),IFERROR(SMALL(Poles!F:F,K193),""))</f>
        <v/>
      </c>
      <c r="G193" s="130" t="str">
        <f t="shared" si="4"/>
        <v/>
      </c>
      <c r="K193" s="90">
        <v>192</v>
      </c>
    </row>
    <row r="194" spans="1:11">
      <c r="A194" s="24" t="str">
        <f>IFERROR(IF(INDEX(Poles!$A:$F,MATCH('Poles Results'!$E194,Poles!$F:$F,0),1)&gt;0,INDEX(Poles!$A:$F,MATCH('Poles Results'!$E194,Poles!$F:$F,0),1),""),"")</f>
        <v/>
      </c>
      <c r="B194" s="120" t="str">
        <f>IFERROR(IF(INDEX(Poles!$A:$F,MATCH('Poles Results'!$E194,Poles!$F:$F,0),2)&gt;0,INDEX(Poles!$A:$F,MATCH('Poles Results'!$E194,Poles!$F:$F,0),2),""),"")</f>
        <v/>
      </c>
      <c r="C194" s="120" t="str">
        <f>IFERROR(IF(INDEX(Poles!$A:$F,MATCH('Poles Results'!E194,Poles!$F:$F,0),3)&gt;0,INDEX(Poles!$A:$F,MATCH('Poles Results'!E194,Poles!$F:$F,0),3),""),"")</f>
        <v/>
      </c>
      <c r="D194" s="121" t="str">
        <f>IFERROR(IF(SMALL(Poles!F:F,K194)&gt;1000,"nt",SMALL(Poles!F:F,K194)),"")</f>
        <v/>
      </c>
      <c r="E194" s="159" t="str">
        <f>IF(D194="nt",IFERROR(SMALL(Poles!F:F,K194),""),IFERROR(SMALL(Poles!F:F,K194),""))</f>
        <v/>
      </c>
      <c r="G194" s="130" t="str">
        <f t="shared" ref="G194:G251" si="5">IFERROR(VLOOKUP(D194,$H$3:$I$5,2,FALSE),"")</f>
        <v/>
      </c>
      <c r="K194" s="90">
        <v>193</v>
      </c>
    </row>
    <row r="195" spans="1:11">
      <c r="A195" s="24" t="str">
        <f>IFERROR(IF(INDEX(Poles!$A:$F,MATCH('Poles Results'!$E195,Poles!$F:$F,0),1)&gt;0,INDEX(Poles!$A:$F,MATCH('Poles Results'!$E195,Poles!$F:$F,0),1),""),"")</f>
        <v/>
      </c>
      <c r="B195" s="120" t="str">
        <f>IFERROR(IF(INDEX(Poles!$A:$F,MATCH('Poles Results'!$E195,Poles!$F:$F,0),2)&gt;0,INDEX(Poles!$A:$F,MATCH('Poles Results'!$E195,Poles!$F:$F,0),2),""),"")</f>
        <v/>
      </c>
      <c r="C195" s="120" t="str">
        <f>IFERROR(IF(INDEX(Poles!$A:$F,MATCH('Poles Results'!E195,Poles!$F:$F,0),3)&gt;0,INDEX(Poles!$A:$F,MATCH('Poles Results'!E195,Poles!$F:$F,0),3),""),"")</f>
        <v/>
      </c>
      <c r="D195" s="121" t="str">
        <f>IFERROR(IF(SMALL(Poles!F:F,K195)&gt;1000,"nt",SMALL(Poles!F:F,K195)),"")</f>
        <v/>
      </c>
      <c r="E195" s="159" t="str">
        <f>IF(D195="nt",IFERROR(SMALL(Poles!F:F,K195),""),IFERROR(SMALL(Poles!F:F,K195),""))</f>
        <v/>
      </c>
      <c r="G195" s="130" t="str">
        <f t="shared" si="5"/>
        <v/>
      </c>
      <c r="K195" s="90">
        <v>194</v>
      </c>
    </row>
    <row r="196" spans="1:11">
      <c r="A196" s="24" t="str">
        <f>IFERROR(IF(INDEX(Poles!$A:$F,MATCH('Poles Results'!$E196,Poles!$F:$F,0),1)&gt;0,INDEX(Poles!$A:$F,MATCH('Poles Results'!$E196,Poles!$F:$F,0),1),""),"")</f>
        <v/>
      </c>
      <c r="B196" s="120" t="str">
        <f>IFERROR(IF(INDEX(Poles!$A:$F,MATCH('Poles Results'!$E196,Poles!$F:$F,0),2)&gt;0,INDEX(Poles!$A:$F,MATCH('Poles Results'!$E196,Poles!$F:$F,0),2),""),"")</f>
        <v/>
      </c>
      <c r="C196" s="120" t="str">
        <f>IFERROR(IF(INDEX(Poles!$A:$F,MATCH('Poles Results'!E196,Poles!$F:$F,0),3)&gt;0,INDEX(Poles!$A:$F,MATCH('Poles Results'!E196,Poles!$F:$F,0),3),""),"")</f>
        <v/>
      </c>
      <c r="D196" s="121" t="str">
        <f>IFERROR(IF(SMALL(Poles!F:F,K196)&gt;1000,"nt",SMALL(Poles!F:F,K196)),"")</f>
        <v/>
      </c>
      <c r="E196" s="159" t="str">
        <f>IF(D196="nt",IFERROR(SMALL(Poles!F:F,K196),""),IFERROR(SMALL(Poles!F:F,K196),""))</f>
        <v/>
      </c>
      <c r="G196" s="130" t="str">
        <f t="shared" si="5"/>
        <v/>
      </c>
      <c r="K196" s="90">
        <v>195</v>
      </c>
    </row>
    <row r="197" spans="1:11">
      <c r="A197" s="24" t="str">
        <f>IFERROR(IF(INDEX(Poles!$A:$F,MATCH('Poles Results'!$E197,Poles!$F:$F,0),1)&gt;0,INDEX(Poles!$A:$F,MATCH('Poles Results'!$E197,Poles!$F:$F,0),1),""),"")</f>
        <v/>
      </c>
      <c r="B197" s="120" t="str">
        <f>IFERROR(IF(INDEX(Poles!$A:$F,MATCH('Poles Results'!$E197,Poles!$F:$F,0),2)&gt;0,INDEX(Poles!$A:$F,MATCH('Poles Results'!$E197,Poles!$F:$F,0),2),""),"")</f>
        <v/>
      </c>
      <c r="C197" s="120" t="str">
        <f>IFERROR(IF(INDEX(Poles!$A:$F,MATCH('Poles Results'!E197,Poles!$F:$F,0),3)&gt;0,INDEX(Poles!$A:$F,MATCH('Poles Results'!E197,Poles!$F:$F,0),3),""),"")</f>
        <v/>
      </c>
      <c r="D197" s="121" t="str">
        <f>IFERROR(IF(SMALL(Poles!F:F,K197)&gt;1000,"nt",SMALL(Poles!F:F,K197)),"")</f>
        <v/>
      </c>
      <c r="E197" s="159" t="str">
        <f>IF(D197="nt",IFERROR(SMALL(Poles!F:F,K197),""),IFERROR(SMALL(Poles!F:F,K197),""))</f>
        <v/>
      </c>
      <c r="G197" s="130" t="str">
        <f t="shared" si="5"/>
        <v/>
      </c>
      <c r="K197" s="90">
        <v>196</v>
      </c>
    </row>
    <row r="198" spans="1:11">
      <c r="A198" s="24" t="str">
        <f>IFERROR(IF(INDEX(Poles!$A:$F,MATCH('Poles Results'!$E198,Poles!$F:$F,0),1)&gt;0,INDEX(Poles!$A:$F,MATCH('Poles Results'!$E198,Poles!$F:$F,0),1),""),"")</f>
        <v/>
      </c>
      <c r="B198" s="120" t="str">
        <f>IFERROR(IF(INDEX(Poles!$A:$F,MATCH('Poles Results'!$E198,Poles!$F:$F,0),2)&gt;0,INDEX(Poles!$A:$F,MATCH('Poles Results'!$E198,Poles!$F:$F,0),2),""),"")</f>
        <v/>
      </c>
      <c r="C198" s="120" t="str">
        <f>IFERROR(IF(INDEX(Poles!$A:$F,MATCH('Poles Results'!E198,Poles!$F:$F,0),3)&gt;0,INDEX(Poles!$A:$F,MATCH('Poles Results'!E198,Poles!$F:$F,0),3),""),"")</f>
        <v/>
      </c>
      <c r="D198" s="121" t="str">
        <f>IFERROR(IF(SMALL(Poles!F:F,K198)&gt;1000,"nt",SMALL(Poles!F:F,K198)),"")</f>
        <v/>
      </c>
      <c r="E198" s="159" t="str">
        <f>IF(D198="nt",IFERROR(SMALL(Poles!F:F,K198),""),IFERROR(SMALL(Poles!F:F,K198),""))</f>
        <v/>
      </c>
      <c r="G198" s="130" t="str">
        <f t="shared" si="5"/>
        <v/>
      </c>
      <c r="K198" s="90">
        <v>197</v>
      </c>
    </row>
    <row r="199" spans="1:11">
      <c r="A199" s="24" t="str">
        <f>IFERROR(IF(INDEX(Poles!$A:$F,MATCH('Poles Results'!$E199,Poles!$F:$F,0),1)&gt;0,INDEX(Poles!$A:$F,MATCH('Poles Results'!$E199,Poles!$F:$F,0),1),""),"")</f>
        <v/>
      </c>
      <c r="B199" s="120" t="str">
        <f>IFERROR(IF(INDEX(Poles!$A:$F,MATCH('Poles Results'!$E199,Poles!$F:$F,0),2)&gt;0,INDEX(Poles!$A:$F,MATCH('Poles Results'!$E199,Poles!$F:$F,0),2),""),"")</f>
        <v/>
      </c>
      <c r="C199" s="120" t="str">
        <f>IFERROR(IF(INDEX(Poles!$A:$F,MATCH('Poles Results'!E199,Poles!$F:$F,0),3)&gt;0,INDEX(Poles!$A:$F,MATCH('Poles Results'!E199,Poles!$F:$F,0),3),""),"")</f>
        <v/>
      </c>
      <c r="D199" s="121" t="str">
        <f>IFERROR(IF(SMALL(Poles!F:F,K199)&gt;1000,"nt",SMALL(Poles!F:F,K199)),"")</f>
        <v/>
      </c>
      <c r="E199" s="159" t="str">
        <f>IF(D199="nt",IFERROR(SMALL(Poles!F:F,K199),""),IFERROR(SMALL(Poles!F:F,K199),""))</f>
        <v/>
      </c>
      <c r="G199" s="130" t="str">
        <f t="shared" si="5"/>
        <v/>
      </c>
      <c r="K199" s="90">
        <v>198</v>
      </c>
    </row>
    <row r="200" spans="1:11">
      <c r="A200" s="24" t="str">
        <f>IFERROR(IF(INDEX(Poles!$A:$F,MATCH('Poles Results'!$E200,Poles!$F:$F,0),1)&gt;0,INDEX(Poles!$A:$F,MATCH('Poles Results'!$E200,Poles!$F:$F,0),1),""),"")</f>
        <v/>
      </c>
      <c r="B200" s="120" t="str">
        <f>IFERROR(IF(INDEX(Poles!$A:$F,MATCH('Poles Results'!$E200,Poles!$F:$F,0),2)&gt;0,INDEX(Poles!$A:$F,MATCH('Poles Results'!$E200,Poles!$F:$F,0),2),""),"")</f>
        <v/>
      </c>
      <c r="C200" s="120" t="str">
        <f>IFERROR(IF(INDEX(Poles!$A:$F,MATCH('Poles Results'!E200,Poles!$F:$F,0),3)&gt;0,INDEX(Poles!$A:$F,MATCH('Poles Results'!E200,Poles!$F:$F,0),3),""),"")</f>
        <v/>
      </c>
      <c r="D200" s="121" t="str">
        <f>IFERROR(IF(SMALL(Poles!F:F,K200)&gt;1000,"nt",SMALL(Poles!F:F,K200)),"")</f>
        <v/>
      </c>
      <c r="E200" s="159" t="str">
        <f>IF(D200="nt",IFERROR(SMALL(Poles!F:F,K200),""),IFERROR(SMALL(Poles!F:F,K200),""))</f>
        <v/>
      </c>
      <c r="G200" s="130" t="str">
        <f t="shared" si="5"/>
        <v/>
      </c>
      <c r="K200" s="90">
        <v>199</v>
      </c>
    </row>
    <row r="201" spans="1:11">
      <c r="A201" s="24" t="str">
        <f>IFERROR(IF(INDEX(Poles!$A:$F,MATCH('Poles Results'!$E201,Poles!$F:$F,0),1)&gt;0,INDEX(Poles!$A:$F,MATCH('Poles Results'!$E201,Poles!$F:$F,0),1),""),"")</f>
        <v/>
      </c>
      <c r="B201" s="120" t="str">
        <f>IFERROR(IF(INDEX(Poles!$A:$F,MATCH('Poles Results'!$E201,Poles!$F:$F,0),2)&gt;0,INDEX(Poles!$A:$F,MATCH('Poles Results'!$E201,Poles!$F:$F,0),2),""),"")</f>
        <v/>
      </c>
      <c r="C201" s="120" t="str">
        <f>IFERROR(IF(INDEX(Poles!$A:$F,MATCH('Poles Results'!E201,Poles!$F:$F,0),3)&gt;0,INDEX(Poles!$A:$F,MATCH('Poles Results'!E201,Poles!$F:$F,0),3),""),"")</f>
        <v/>
      </c>
      <c r="D201" s="121" t="str">
        <f>IFERROR(IF(SMALL(Poles!F:F,K201)&gt;1000,"nt",SMALL(Poles!F:F,K201)),"")</f>
        <v/>
      </c>
      <c r="E201" s="159" t="str">
        <f>IF(D201="nt",IFERROR(SMALL(Poles!F:F,K201),""),IFERROR(SMALL(Poles!F:F,K201),""))</f>
        <v/>
      </c>
      <c r="G201" s="130" t="str">
        <f t="shared" si="5"/>
        <v/>
      </c>
      <c r="K201" s="90">
        <v>200</v>
      </c>
    </row>
    <row r="202" spans="1:11">
      <c r="A202" s="24" t="str">
        <f>IFERROR(IF(INDEX(Poles!$A:$F,MATCH('Poles Results'!$E202,Poles!$F:$F,0),1)&gt;0,INDEX(Poles!$A:$F,MATCH('Poles Results'!$E202,Poles!$F:$F,0),1),""),"")</f>
        <v/>
      </c>
      <c r="B202" s="120" t="str">
        <f>IFERROR(IF(INDEX(Poles!$A:$F,MATCH('Poles Results'!$E202,Poles!$F:$F,0),2)&gt;0,INDEX(Poles!$A:$F,MATCH('Poles Results'!$E202,Poles!$F:$F,0),2),""),"")</f>
        <v/>
      </c>
      <c r="C202" s="120" t="str">
        <f>IFERROR(IF(INDEX(Poles!$A:$F,MATCH('Poles Results'!E202,Poles!$F:$F,0),3)&gt;0,INDEX(Poles!$A:$F,MATCH('Poles Results'!E202,Poles!$F:$F,0),3),""),"")</f>
        <v/>
      </c>
      <c r="D202" s="121" t="str">
        <f>IFERROR(IF(SMALL(Poles!F:F,K202)&gt;1000,"nt",SMALL(Poles!F:F,K202)),"")</f>
        <v/>
      </c>
      <c r="E202" s="159" t="str">
        <f>IF(D202="nt",IFERROR(SMALL(Poles!F:F,K202),""),IFERROR(SMALL(Poles!F:F,K202),""))</f>
        <v/>
      </c>
      <c r="G202" s="130" t="str">
        <f t="shared" si="5"/>
        <v/>
      </c>
      <c r="K202" s="90">
        <v>201</v>
      </c>
    </row>
    <row r="203" spans="1:11">
      <c r="A203" s="24" t="str">
        <f>IFERROR(IF(INDEX(Poles!$A:$F,MATCH('Poles Results'!$E203,Poles!$F:$F,0),1)&gt;0,INDEX(Poles!$A:$F,MATCH('Poles Results'!$E203,Poles!$F:$F,0),1),""),"")</f>
        <v/>
      </c>
      <c r="B203" s="120" t="str">
        <f>IFERROR(IF(INDEX(Poles!$A:$F,MATCH('Poles Results'!$E203,Poles!$F:$F,0),2)&gt;0,INDEX(Poles!$A:$F,MATCH('Poles Results'!$E203,Poles!$F:$F,0),2),""),"")</f>
        <v/>
      </c>
      <c r="C203" s="120" t="str">
        <f>IFERROR(IF(INDEX(Poles!$A:$F,MATCH('Poles Results'!E203,Poles!$F:$F,0),3)&gt;0,INDEX(Poles!$A:$F,MATCH('Poles Results'!E203,Poles!$F:$F,0),3),""),"")</f>
        <v/>
      </c>
      <c r="D203" s="121" t="str">
        <f>IFERROR(IF(SMALL(Poles!F:F,K203)&gt;1000,"nt",SMALL(Poles!F:F,K203)),"")</f>
        <v/>
      </c>
      <c r="E203" s="159" t="str">
        <f>IF(D203="nt",IFERROR(SMALL(Poles!F:F,K203),""),IFERROR(SMALL(Poles!F:F,K203),""))</f>
        <v/>
      </c>
      <c r="G203" s="130" t="str">
        <f t="shared" si="5"/>
        <v/>
      </c>
      <c r="K203" s="90">
        <v>202</v>
      </c>
    </row>
    <row r="204" spans="1:11">
      <c r="A204" s="24" t="str">
        <f>IFERROR(IF(INDEX(Poles!$A:$F,MATCH('Poles Results'!$E204,Poles!$F:$F,0),1)&gt;0,INDEX(Poles!$A:$F,MATCH('Poles Results'!$E204,Poles!$F:$F,0),1),""),"")</f>
        <v/>
      </c>
      <c r="B204" s="120" t="str">
        <f>IFERROR(IF(INDEX(Poles!$A:$F,MATCH('Poles Results'!$E204,Poles!$F:$F,0),2)&gt;0,INDEX(Poles!$A:$F,MATCH('Poles Results'!$E204,Poles!$F:$F,0),2),""),"")</f>
        <v/>
      </c>
      <c r="C204" s="120" t="str">
        <f>IFERROR(IF(INDEX(Poles!$A:$F,MATCH('Poles Results'!E204,Poles!$F:$F,0),3)&gt;0,INDEX(Poles!$A:$F,MATCH('Poles Results'!E204,Poles!$F:$F,0),3),""),"")</f>
        <v/>
      </c>
      <c r="D204" s="121" t="str">
        <f>IFERROR(IF(SMALL(Poles!F:F,K204)&gt;1000,"nt",SMALL(Poles!F:F,K204)),"")</f>
        <v/>
      </c>
      <c r="E204" s="159" t="str">
        <f>IF(D204="nt",IFERROR(SMALL(Poles!F:F,K204),""),IFERROR(SMALL(Poles!F:F,K204),""))</f>
        <v/>
      </c>
      <c r="G204" s="130" t="str">
        <f t="shared" si="5"/>
        <v/>
      </c>
      <c r="K204" s="90">
        <v>203</v>
      </c>
    </row>
    <row r="205" spans="1:11">
      <c r="A205" s="24" t="str">
        <f>IFERROR(IF(INDEX(Poles!$A:$F,MATCH('Poles Results'!$E205,Poles!$F:$F,0),1)&gt;0,INDEX(Poles!$A:$F,MATCH('Poles Results'!$E205,Poles!$F:$F,0),1),""),"")</f>
        <v/>
      </c>
      <c r="B205" s="120" t="str">
        <f>IFERROR(IF(INDEX(Poles!$A:$F,MATCH('Poles Results'!$E205,Poles!$F:$F,0),2)&gt;0,INDEX(Poles!$A:$F,MATCH('Poles Results'!$E205,Poles!$F:$F,0),2),""),"")</f>
        <v/>
      </c>
      <c r="C205" s="120" t="str">
        <f>IFERROR(IF(INDEX(Poles!$A:$F,MATCH('Poles Results'!E205,Poles!$F:$F,0),3)&gt;0,INDEX(Poles!$A:$F,MATCH('Poles Results'!E205,Poles!$F:$F,0),3),""),"")</f>
        <v/>
      </c>
      <c r="D205" s="121" t="str">
        <f>IFERROR(IF(SMALL(Poles!F:F,K205)&gt;1000,"nt",SMALL(Poles!F:F,K205)),"")</f>
        <v/>
      </c>
      <c r="E205" s="159" t="str">
        <f>IF(D205="nt",IFERROR(SMALL(Poles!F:F,K205),""),IFERROR(SMALL(Poles!F:F,K205),""))</f>
        <v/>
      </c>
      <c r="G205" s="130" t="str">
        <f t="shared" si="5"/>
        <v/>
      </c>
      <c r="K205" s="90">
        <v>204</v>
      </c>
    </row>
    <row r="206" spans="1:11">
      <c r="A206" s="24" t="str">
        <f>IFERROR(IF(INDEX(Poles!$A:$F,MATCH('Poles Results'!$E206,Poles!$F:$F,0),1)&gt;0,INDEX(Poles!$A:$F,MATCH('Poles Results'!$E206,Poles!$F:$F,0),1),""),"")</f>
        <v/>
      </c>
      <c r="B206" s="120" t="str">
        <f>IFERROR(IF(INDEX(Poles!$A:$F,MATCH('Poles Results'!$E206,Poles!$F:$F,0),2)&gt;0,INDEX(Poles!$A:$F,MATCH('Poles Results'!$E206,Poles!$F:$F,0),2),""),"")</f>
        <v/>
      </c>
      <c r="C206" s="120" t="str">
        <f>IFERROR(IF(INDEX(Poles!$A:$F,MATCH('Poles Results'!E206,Poles!$F:$F,0),3)&gt;0,INDEX(Poles!$A:$F,MATCH('Poles Results'!E206,Poles!$F:$F,0),3),""),"")</f>
        <v/>
      </c>
      <c r="D206" s="121" t="str">
        <f>IFERROR(IF(SMALL(Poles!F:F,K206)&gt;1000,"nt",SMALL(Poles!F:F,K206)),"")</f>
        <v/>
      </c>
      <c r="E206" s="159" t="str">
        <f>IF(D206="nt",IFERROR(SMALL(Poles!F:F,K206),""),IFERROR(SMALL(Poles!F:F,K206),""))</f>
        <v/>
      </c>
      <c r="G206" s="130" t="str">
        <f t="shared" si="5"/>
        <v/>
      </c>
      <c r="K206" s="90">
        <v>205</v>
      </c>
    </row>
    <row r="207" spans="1:11">
      <c r="A207" s="24" t="str">
        <f>IFERROR(IF(INDEX(Poles!$A:$F,MATCH('Poles Results'!$E207,Poles!$F:$F,0),1)&gt;0,INDEX(Poles!$A:$F,MATCH('Poles Results'!$E207,Poles!$F:$F,0),1),""),"")</f>
        <v/>
      </c>
      <c r="B207" s="120" t="str">
        <f>IFERROR(IF(INDEX(Poles!$A:$F,MATCH('Poles Results'!$E207,Poles!$F:$F,0),2)&gt;0,INDEX(Poles!$A:$F,MATCH('Poles Results'!$E207,Poles!$F:$F,0),2),""),"")</f>
        <v/>
      </c>
      <c r="C207" s="120" t="str">
        <f>IFERROR(IF(INDEX(Poles!$A:$F,MATCH('Poles Results'!E207,Poles!$F:$F,0),3)&gt;0,INDEX(Poles!$A:$F,MATCH('Poles Results'!E207,Poles!$F:$F,0),3),""),"")</f>
        <v/>
      </c>
      <c r="D207" s="121" t="str">
        <f>IFERROR(IF(SMALL(Poles!F:F,K207)&gt;1000,"nt",SMALL(Poles!F:F,K207)),"")</f>
        <v/>
      </c>
      <c r="E207" s="159" t="str">
        <f>IF(D207="nt",IFERROR(SMALL(Poles!F:F,K207),""),IFERROR(SMALL(Poles!F:F,K207),""))</f>
        <v/>
      </c>
      <c r="G207" s="130" t="str">
        <f t="shared" si="5"/>
        <v/>
      </c>
      <c r="K207" s="90">
        <v>206</v>
      </c>
    </row>
    <row r="208" spans="1:11">
      <c r="A208" s="24" t="str">
        <f>IFERROR(IF(INDEX(Poles!$A:$F,MATCH('Poles Results'!$E208,Poles!$F:$F,0),1)&gt;0,INDEX(Poles!$A:$F,MATCH('Poles Results'!$E208,Poles!$F:$F,0),1),""),"")</f>
        <v/>
      </c>
      <c r="B208" s="120" t="str">
        <f>IFERROR(IF(INDEX(Poles!$A:$F,MATCH('Poles Results'!$E208,Poles!$F:$F,0),2)&gt;0,INDEX(Poles!$A:$F,MATCH('Poles Results'!$E208,Poles!$F:$F,0),2),""),"")</f>
        <v/>
      </c>
      <c r="C208" s="120" t="str">
        <f>IFERROR(IF(INDEX(Poles!$A:$F,MATCH('Poles Results'!E208,Poles!$F:$F,0),3)&gt;0,INDEX(Poles!$A:$F,MATCH('Poles Results'!E208,Poles!$F:$F,0),3),""),"")</f>
        <v/>
      </c>
      <c r="D208" s="121" t="str">
        <f>IFERROR(IF(SMALL(Poles!F:F,K208)&gt;1000,"nt",SMALL(Poles!F:F,K208)),"")</f>
        <v/>
      </c>
      <c r="E208" s="159" t="str">
        <f>IF(D208="nt",IFERROR(SMALL(Poles!F:F,K208),""),IFERROR(SMALL(Poles!F:F,K208),""))</f>
        <v/>
      </c>
      <c r="G208" s="130" t="str">
        <f t="shared" si="5"/>
        <v/>
      </c>
      <c r="K208" s="90">
        <v>207</v>
      </c>
    </row>
    <row r="209" spans="1:11">
      <c r="A209" s="24" t="str">
        <f>IFERROR(IF(INDEX(Poles!$A:$F,MATCH('Poles Results'!$E209,Poles!$F:$F,0),1)&gt;0,INDEX(Poles!$A:$F,MATCH('Poles Results'!$E209,Poles!$F:$F,0),1),""),"")</f>
        <v/>
      </c>
      <c r="B209" s="120" t="str">
        <f>IFERROR(IF(INDEX(Poles!$A:$F,MATCH('Poles Results'!$E209,Poles!$F:$F,0),2)&gt;0,INDEX(Poles!$A:$F,MATCH('Poles Results'!$E209,Poles!$F:$F,0),2),""),"")</f>
        <v/>
      </c>
      <c r="C209" s="120" t="str">
        <f>IFERROR(IF(INDEX(Poles!$A:$F,MATCH('Poles Results'!E209,Poles!$F:$F,0),3)&gt;0,INDEX(Poles!$A:$F,MATCH('Poles Results'!E209,Poles!$F:$F,0),3),""),"")</f>
        <v/>
      </c>
      <c r="D209" s="121" t="str">
        <f>IFERROR(IF(SMALL(Poles!F:F,K209)&gt;1000,"nt",SMALL(Poles!F:F,K209)),"")</f>
        <v/>
      </c>
      <c r="E209" s="159" t="str">
        <f>IF(D209="nt",IFERROR(SMALL(Poles!F:F,K209),""),IFERROR(SMALL(Poles!F:F,K209),""))</f>
        <v/>
      </c>
      <c r="G209" s="130" t="str">
        <f t="shared" si="5"/>
        <v/>
      </c>
      <c r="K209" s="90">
        <v>208</v>
      </c>
    </row>
    <row r="210" spans="1:11">
      <c r="A210" s="24" t="str">
        <f>IFERROR(IF(INDEX(Poles!$A:$F,MATCH('Poles Results'!$E210,Poles!$F:$F,0),1)&gt;0,INDEX(Poles!$A:$F,MATCH('Poles Results'!$E210,Poles!$F:$F,0),1),""),"")</f>
        <v/>
      </c>
      <c r="B210" s="120" t="str">
        <f>IFERROR(IF(INDEX(Poles!$A:$F,MATCH('Poles Results'!$E210,Poles!$F:$F,0),2)&gt;0,INDEX(Poles!$A:$F,MATCH('Poles Results'!$E210,Poles!$F:$F,0),2),""),"")</f>
        <v/>
      </c>
      <c r="C210" s="120" t="str">
        <f>IFERROR(IF(INDEX(Poles!$A:$F,MATCH('Poles Results'!E210,Poles!$F:$F,0),3)&gt;0,INDEX(Poles!$A:$F,MATCH('Poles Results'!E210,Poles!$F:$F,0),3),""),"")</f>
        <v/>
      </c>
      <c r="D210" s="121" t="str">
        <f>IFERROR(IF(SMALL(Poles!F:F,K210)&gt;1000,"nt",SMALL(Poles!F:F,K210)),"")</f>
        <v/>
      </c>
      <c r="E210" s="159" t="str">
        <f>IF(D210="nt",IFERROR(SMALL(Poles!F:F,K210),""),IFERROR(SMALL(Poles!F:F,K210),""))</f>
        <v/>
      </c>
      <c r="G210" s="130" t="str">
        <f t="shared" si="5"/>
        <v/>
      </c>
      <c r="K210" s="90">
        <v>209</v>
      </c>
    </row>
    <row r="211" spans="1:11">
      <c r="A211" s="24" t="str">
        <f>IFERROR(IF(INDEX(Poles!$A:$F,MATCH('Poles Results'!$E211,Poles!$F:$F,0),1)&gt;0,INDEX(Poles!$A:$F,MATCH('Poles Results'!$E211,Poles!$F:$F,0),1),""),"")</f>
        <v/>
      </c>
      <c r="B211" s="120" t="str">
        <f>IFERROR(IF(INDEX(Poles!$A:$F,MATCH('Poles Results'!$E211,Poles!$F:$F,0),2)&gt;0,INDEX(Poles!$A:$F,MATCH('Poles Results'!$E211,Poles!$F:$F,0),2),""),"")</f>
        <v/>
      </c>
      <c r="C211" s="120" t="str">
        <f>IFERROR(IF(INDEX(Poles!$A:$F,MATCH('Poles Results'!E211,Poles!$F:$F,0),3)&gt;0,INDEX(Poles!$A:$F,MATCH('Poles Results'!E211,Poles!$F:$F,0),3),""),"")</f>
        <v/>
      </c>
      <c r="D211" s="121" t="str">
        <f>IFERROR(IF(SMALL(Poles!F:F,K211)&gt;1000,"nt",SMALL(Poles!F:F,K211)),"")</f>
        <v/>
      </c>
      <c r="E211" s="159" t="str">
        <f>IF(D211="nt",IFERROR(SMALL(Poles!F:F,K211),""),IFERROR(SMALL(Poles!F:F,K211),""))</f>
        <v/>
      </c>
      <c r="G211" s="130" t="str">
        <f t="shared" si="5"/>
        <v/>
      </c>
      <c r="K211" s="90">
        <v>210</v>
      </c>
    </row>
    <row r="212" spans="1:11">
      <c r="A212" s="24" t="str">
        <f>IFERROR(IF(INDEX(Poles!$A:$F,MATCH('Poles Results'!$E212,Poles!$F:$F,0),1)&gt;0,INDEX(Poles!$A:$F,MATCH('Poles Results'!$E212,Poles!$F:$F,0),1),""),"")</f>
        <v/>
      </c>
      <c r="B212" s="120" t="str">
        <f>IFERROR(IF(INDEX(Poles!$A:$F,MATCH('Poles Results'!$E212,Poles!$F:$F,0),2)&gt;0,INDEX(Poles!$A:$F,MATCH('Poles Results'!$E212,Poles!$F:$F,0),2),""),"")</f>
        <v/>
      </c>
      <c r="C212" s="120" t="str">
        <f>IFERROR(IF(INDEX(Poles!$A:$F,MATCH('Poles Results'!E212,Poles!$F:$F,0),3)&gt;0,INDEX(Poles!$A:$F,MATCH('Poles Results'!E212,Poles!$F:$F,0),3),""),"")</f>
        <v/>
      </c>
      <c r="D212" s="121" t="str">
        <f>IFERROR(IF(SMALL(Poles!F:F,K212)&gt;1000,"nt",SMALL(Poles!F:F,K212)),"")</f>
        <v/>
      </c>
      <c r="E212" s="159" t="str">
        <f>IF(D212="nt",IFERROR(SMALL(Poles!F:F,K212),""),IFERROR(SMALL(Poles!F:F,K212),""))</f>
        <v/>
      </c>
      <c r="G212" s="130" t="str">
        <f t="shared" si="5"/>
        <v/>
      </c>
      <c r="K212" s="90">
        <v>211</v>
      </c>
    </row>
    <row r="213" spans="1:11">
      <c r="A213" s="24" t="str">
        <f>IFERROR(IF(INDEX(Poles!$A:$F,MATCH('Poles Results'!$E213,Poles!$F:$F,0),1)&gt;0,INDEX(Poles!$A:$F,MATCH('Poles Results'!$E213,Poles!$F:$F,0),1),""),"")</f>
        <v/>
      </c>
      <c r="B213" s="120" t="str">
        <f>IFERROR(IF(INDEX(Poles!$A:$F,MATCH('Poles Results'!$E213,Poles!$F:$F,0),2)&gt;0,INDEX(Poles!$A:$F,MATCH('Poles Results'!$E213,Poles!$F:$F,0),2),""),"")</f>
        <v/>
      </c>
      <c r="C213" s="120" t="str">
        <f>IFERROR(IF(INDEX(Poles!$A:$F,MATCH('Poles Results'!E213,Poles!$F:$F,0),3)&gt;0,INDEX(Poles!$A:$F,MATCH('Poles Results'!E213,Poles!$F:$F,0),3),""),"")</f>
        <v/>
      </c>
      <c r="D213" s="121" t="str">
        <f>IFERROR(IF(SMALL(Poles!F:F,K213)&gt;1000,"nt",SMALL(Poles!F:F,K213)),"")</f>
        <v/>
      </c>
      <c r="E213" s="159" t="str">
        <f>IF(D213="nt",IFERROR(SMALL(Poles!F:F,K213),""),IFERROR(SMALL(Poles!F:F,K213),""))</f>
        <v/>
      </c>
      <c r="G213" s="130" t="str">
        <f t="shared" si="5"/>
        <v/>
      </c>
      <c r="K213" s="90">
        <v>212</v>
      </c>
    </row>
    <row r="214" spans="1:11">
      <c r="A214" s="24" t="str">
        <f>IFERROR(IF(INDEX(Poles!$A:$F,MATCH('Poles Results'!$E214,Poles!$F:$F,0),1)&gt;0,INDEX(Poles!$A:$F,MATCH('Poles Results'!$E214,Poles!$F:$F,0),1),""),"")</f>
        <v/>
      </c>
      <c r="B214" s="120" t="str">
        <f>IFERROR(IF(INDEX(Poles!$A:$F,MATCH('Poles Results'!$E214,Poles!$F:$F,0),2)&gt;0,INDEX(Poles!$A:$F,MATCH('Poles Results'!$E214,Poles!$F:$F,0),2),""),"")</f>
        <v/>
      </c>
      <c r="C214" s="120" t="str">
        <f>IFERROR(IF(INDEX(Poles!$A:$F,MATCH('Poles Results'!E214,Poles!$F:$F,0),3)&gt;0,INDEX(Poles!$A:$F,MATCH('Poles Results'!E214,Poles!$F:$F,0),3),""),"")</f>
        <v/>
      </c>
      <c r="D214" s="121" t="str">
        <f>IFERROR(IF(SMALL(Poles!F:F,K214)&gt;1000,"nt",SMALL(Poles!F:F,K214)),"")</f>
        <v/>
      </c>
      <c r="E214" s="159" t="str">
        <f>IF(D214="nt",IFERROR(SMALL(Poles!F:F,K214),""),IFERROR(SMALL(Poles!F:F,K214),""))</f>
        <v/>
      </c>
      <c r="G214" s="130" t="str">
        <f t="shared" si="5"/>
        <v/>
      </c>
      <c r="K214" s="90">
        <v>213</v>
      </c>
    </row>
    <row r="215" spans="1:11">
      <c r="A215" s="24" t="str">
        <f>IFERROR(IF(INDEX(Poles!$A:$F,MATCH('Poles Results'!$E215,Poles!$F:$F,0),1)&gt;0,INDEX(Poles!$A:$F,MATCH('Poles Results'!$E215,Poles!$F:$F,0),1),""),"")</f>
        <v/>
      </c>
      <c r="B215" s="120" t="str">
        <f>IFERROR(IF(INDEX(Poles!$A:$F,MATCH('Poles Results'!$E215,Poles!$F:$F,0),2)&gt;0,INDEX(Poles!$A:$F,MATCH('Poles Results'!$E215,Poles!$F:$F,0),2),""),"")</f>
        <v/>
      </c>
      <c r="C215" s="120" t="str">
        <f>IFERROR(IF(INDEX(Poles!$A:$F,MATCH('Poles Results'!E215,Poles!$F:$F,0),3)&gt;0,INDEX(Poles!$A:$F,MATCH('Poles Results'!E215,Poles!$F:$F,0),3),""),"")</f>
        <v/>
      </c>
      <c r="D215" s="121" t="str">
        <f>IFERROR(IF(SMALL(Poles!F:F,K215)&gt;1000,"nt",SMALL(Poles!F:F,K215)),"")</f>
        <v/>
      </c>
      <c r="E215" s="159" t="str">
        <f>IF(D215="nt",IFERROR(SMALL(Poles!F:F,K215),""),IFERROR(SMALL(Poles!F:F,K215),""))</f>
        <v/>
      </c>
      <c r="G215" s="130" t="str">
        <f t="shared" si="5"/>
        <v/>
      </c>
      <c r="K215" s="90">
        <v>214</v>
      </c>
    </row>
    <row r="216" spans="1:11">
      <c r="A216" s="24" t="str">
        <f>IFERROR(IF(INDEX(Poles!$A:$F,MATCH('Poles Results'!$E216,Poles!$F:$F,0),1)&gt;0,INDEX(Poles!$A:$F,MATCH('Poles Results'!$E216,Poles!$F:$F,0),1),""),"")</f>
        <v/>
      </c>
      <c r="B216" s="120" t="str">
        <f>IFERROR(IF(INDEX(Poles!$A:$F,MATCH('Poles Results'!$E216,Poles!$F:$F,0),2)&gt;0,INDEX(Poles!$A:$F,MATCH('Poles Results'!$E216,Poles!$F:$F,0),2),""),"")</f>
        <v/>
      </c>
      <c r="C216" s="120" t="str">
        <f>IFERROR(IF(INDEX(Poles!$A:$F,MATCH('Poles Results'!E216,Poles!$F:$F,0),3)&gt;0,INDEX(Poles!$A:$F,MATCH('Poles Results'!E216,Poles!$F:$F,0),3),""),"")</f>
        <v/>
      </c>
      <c r="D216" s="121" t="str">
        <f>IFERROR(IF(SMALL(Poles!F:F,K216)&gt;1000,"nt",SMALL(Poles!F:F,K216)),"")</f>
        <v/>
      </c>
      <c r="E216" s="159" t="str">
        <f>IF(D216="nt",IFERROR(SMALL(Poles!F:F,K216),""),IFERROR(SMALL(Poles!F:F,K216),""))</f>
        <v/>
      </c>
      <c r="G216" s="130" t="str">
        <f t="shared" si="5"/>
        <v/>
      </c>
      <c r="K216" s="90">
        <v>215</v>
      </c>
    </row>
    <row r="217" spans="1:11">
      <c r="A217" s="24" t="str">
        <f>IFERROR(IF(INDEX(Poles!$A:$F,MATCH('Poles Results'!$E217,Poles!$F:$F,0),1)&gt;0,INDEX(Poles!$A:$F,MATCH('Poles Results'!$E217,Poles!$F:$F,0),1),""),"")</f>
        <v/>
      </c>
      <c r="B217" s="120" t="str">
        <f>IFERROR(IF(INDEX(Poles!$A:$F,MATCH('Poles Results'!$E217,Poles!$F:$F,0),2)&gt;0,INDEX(Poles!$A:$F,MATCH('Poles Results'!$E217,Poles!$F:$F,0),2),""),"")</f>
        <v/>
      </c>
      <c r="C217" s="120" t="str">
        <f>IFERROR(IF(INDEX(Poles!$A:$F,MATCH('Poles Results'!E217,Poles!$F:$F,0),3)&gt;0,INDEX(Poles!$A:$F,MATCH('Poles Results'!E217,Poles!$F:$F,0),3),""),"")</f>
        <v/>
      </c>
      <c r="D217" s="121" t="str">
        <f>IFERROR(IF(SMALL(Poles!F:F,K217)&gt;1000,"nt",SMALL(Poles!F:F,K217)),"")</f>
        <v/>
      </c>
      <c r="E217" s="159" t="str">
        <f>IF(D217="nt",IFERROR(SMALL(Poles!F:F,K217),""),IFERROR(SMALL(Poles!F:F,K217),""))</f>
        <v/>
      </c>
      <c r="G217" s="130" t="str">
        <f t="shared" si="5"/>
        <v/>
      </c>
      <c r="K217" s="90">
        <v>216</v>
      </c>
    </row>
    <row r="218" spans="1:11">
      <c r="A218" s="24" t="str">
        <f>IFERROR(IF(INDEX(Poles!$A:$F,MATCH('Poles Results'!$E218,Poles!$F:$F,0),1)&gt;0,INDEX(Poles!$A:$F,MATCH('Poles Results'!$E218,Poles!$F:$F,0),1),""),"")</f>
        <v/>
      </c>
      <c r="B218" s="120" t="str">
        <f>IFERROR(IF(INDEX(Poles!$A:$F,MATCH('Poles Results'!$E218,Poles!$F:$F,0),2)&gt;0,INDEX(Poles!$A:$F,MATCH('Poles Results'!$E218,Poles!$F:$F,0),2),""),"")</f>
        <v/>
      </c>
      <c r="C218" s="120" t="str">
        <f>IFERROR(IF(INDEX(Poles!$A:$F,MATCH('Poles Results'!E218,Poles!$F:$F,0),3)&gt;0,INDEX(Poles!$A:$F,MATCH('Poles Results'!E218,Poles!$F:$F,0),3),""),"")</f>
        <v/>
      </c>
      <c r="D218" s="121" t="str">
        <f>IFERROR(IF(SMALL(Poles!F:F,K218)&gt;1000,"nt",SMALL(Poles!F:F,K218)),"")</f>
        <v/>
      </c>
      <c r="E218" s="159" t="str">
        <f>IF(D218="nt",IFERROR(SMALL(Poles!F:F,K218),""),IFERROR(SMALL(Poles!F:F,K218),""))</f>
        <v/>
      </c>
      <c r="G218" s="130" t="str">
        <f t="shared" si="5"/>
        <v/>
      </c>
      <c r="K218" s="90">
        <v>217</v>
      </c>
    </row>
    <row r="219" spans="1:11">
      <c r="A219" s="24" t="str">
        <f>IFERROR(IF(INDEX(Poles!$A:$F,MATCH('Poles Results'!$E219,Poles!$F:$F,0),1)&gt;0,INDEX(Poles!$A:$F,MATCH('Poles Results'!$E219,Poles!$F:$F,0),1),""),"")</f>
        <v/>
      </c>
      <c r="B219" s="120" t="str">
        <f>IFERROR(IF(INDEX(Poles!$A:$F,MATCH('Poles Results'!$E219,Poles!$F:$F,0),2)&gt;0,INDEX(Poles!$A:$F,MATCH('Poles Results'!$E219,Poles!$F:$F,0),2),""),"")</f>
        <v/>
      </c>
      <c r="C219" s="120" t="str">
        <f>IFERROR(IF(INDEX(Poles!$A:$F,MATCH('Poles Results'!E219,Poles!$F:$F,0),3)&gt;0,INDEX(Poles!$A:$F,MATCH('Poles Results'!E219,Poles!$F:$F,0),3),""),"")</f>
        <v/>
      </c>
      <c r="D219" s="121" t="str">
        <f>IFERROR(IF(SMALL(Poles!F:F,K219)&gt;1000,"nt",SMALL(Poles!F:F,K219)),"")</f>
        <v/>
      </c>
      <c r="E219" s="159" t="str">
        <f>IF(D219="nt",IFERROR(SMALL(Poles!F:F,K219),""),IFERROR(SMALL(Poles!F:F,K219),""))</f>
        <v/>
      </c>
      <c r="G219" s="130" t="str">
        <f t="shared" si="5"/>
        <v/>
      </c>
      <c r="K219" s="90">
        <v>218</v>
      </c>
    </row>
    <row r="220" spans="1:11">
      <c r="A220" s="24" t="str">
        <f>IFERROR(IF(INDEX(Poles!$A:$F,MATCH('Poles Results'!$E220,Poles!$F:$F,0),1)&gt;0,INDEX(Poles!$A:$F,MATCH('Poles Results'!$E220,Poles!$F:$F,0),1),""),"")</f>
        <v/>
      </c>
      <c r="B220" s="120" t="str">
        <f>IFERROR(IF(INDEX(Poles!$A:$F,MATCH('Poles Results'!$E220,Poles!$F:$F,0),2)&gt;0,INDEX(Poles!$A:$F,MATCH('Poles Results'!$E220,Poles!$F:$F,0),2),""),"")</f>
        <v/>
      </c>
      <c r="C220" s="120" t="str">
        <f>IFERROR(IF(INDEX(Poles!$A:$F,MATCH('Poles Results'!E220,Poles!$F:$F,0),3)&gt;0,INDEX(Poles!$A:$F,MATCH('Poles Results'!E220,Poles!$F:$F,0),3),""),"")</f>
        <v/>
      </c>
      <c r="D220" s="121" t="str">
        <f>IFERROR(IF(SMALL(Poles!F:F,K220)&gt;1000,"nt",SMALL(Poles!F:F,K220)),"")</f>
        <v/>
      </c>
      <c r="E220" s="159" t="str">
        <f>IF(D220="nt",IFERROR(SMALL(Poles!F:F,K220),""),IFERROR(SMALL(Poles!F:F,K220),""))</f>
        <v/>
      </c>
      <c r="G220" s="130" t="str">
        <f t="shared" si="5"/>
        <v/>
      </c>
      <c r="K220" s="90">
        <v>219</v>
      </c>
    </row>
    <row r="221" spans="1:11">
      <c r="A221" s="24" t="str">
        <f>IFERROR(IF(INDEX(Poles!$A:$F,MATCH('Poles Results'!$E221,Poles!$F:$F,0),1)&gt;0,INDEX(Poles!$A:$F,MATCH('Poles Results'!$E221,Poles!$F:$F,0),1),""),"")</f>
        <v/>
      </c>
      <c r="B221" s="120" t="str">
        <f>IFERROR(IF(INDEX(Poles!$A:$F,MATCH('Poles Results'!$E221,Poles!$F:$F,0),2)&gt;0,INDEX(Poles!$A:$F,MATCH('Poles Results'!$E221,Poles!$F:$F,0),2),""),"")</f>
        <v/>
      </c>
      <c r="C221" s="120" t="str">
        <f>IFERROR(IF(INDEX(Poles!$A:$F,MATCH('Poles Results'!E221,Poles!$F:$F,0),3)&gt;0,INDEX(Poles!$A:$F,MATCH('Poles Results'!E221,Poles!$F:$F,0),3),""),"")</f>
        <v/>
      </c>
      <c r="D221" s="121" t="str">
        <f>IFERROR(IF(SMALL(Poles!F:F,K221)&gt;1000,"nt",SMALL(Poles!F:F,K221)),"")</f>
        <v/>
      </c>
      <c r="E221" s="159" t="str">
        <f>IF(D221="nt",IFERROR(SMALL(Poles!F:F,K221),""),IFERROR(SMALL(Poles!F:F,K221),""))</f>
        <v/>
      </c>
      <c r="G221" s="130" t="str">
        <f t="shared" si="5"/>
        <v/>
      </c>
      <c r="K221" s="90">
        <v>220</v>
      </c>
    </row>
    <row r="222" spans="1:11">
      <c r="A222" s="24" t="str">
        <f>IFERROR(IF(INDEX(Poles!$A:$F,MATCH('Poles Results'!$E222,Poles!$F:$F,0),1)&gt;0,INDEX(Poles!$A:$F,MATCH('Poles Results'!$E222,Poles!$F:$F,0),1),""),"")</f>
        <v/>
      </c>
      <c r="B222" s="120" t="str">
        <f>IFERROR(IF(INDEX(Poles!$A:$F,MATCH('Poles Results'!$E222,Poles!$F:$F,0),2)&gt;0,INDEX(Poles!$A:$F,MATCH('Poles Results'!$E222,Poles!$F:$F,0),2),""),"")</f>
        <v/>
      </c>
      <c r="C222" s="120" t="str">
        <f>IFERROR(IF(INDEX(Poles!$A:$F,MATCH('Poles Results'!E222,Poles!$F:$F,0),3)&gt;0,INDEX(Poles!$A:$F,MATCH('Poles Results'!E222,Poles!$F:$F,0),3),""),"")</f>
        <v/>
      </c>
      <c r="D222" s="121" t="str">
        <f>IFERROR(IF(SMALL(Poles!F:F,K222)&gt;1000,"nt",SMALL(Poles!F:F,K222)),"")</f>
        <v/>
      </c>
      <c r="E222" s="159" t="str">
        <f>IF(D222="nt",IFERROR(SMALL(Poles!F:F,K222),""),IFERROR(SMALL(Poles!F:F,K222),""))</f>
        <v/>
      </c>
      <c r="G222" s="130" t="str">
        <f t="shared" si="5"/>
        <v/>
      </c>
      <c r="K222" s="90">
        <v>221</v>
      </c>
    </row>
    <row r="223" spans="1:11">
      <c r="A223" s="24" t="str">
        <f>IFERROR(IF(INDEX(Poles!$A:$F,MATCH('Poles Results'!$E223,Poles!$F:$F,0),1)&gt;0,INDEX(Poles!$A:$F,MATCH('Poles Results'!$E223,Poles!$F:$F,0),1),""),"")</f>
        <v/>
      </c>
      <c r="B223" s="120" t="str">
        <f>IFERROR(IF(INDEX(Poles!$A:$F,MATCH('Poles Results'!$E223,Poles!$F:$F,0),2)&gt;0,INDEX(Poles!$A:$F,MATCH('Poles Results'!$E223,Poles!$F:$F,0),2),""),"")</f>
        <v/>
      </c>
      <c r="C223" s="120" t="str">
        <f>IFERROR(IF(INDEX(Poles!$A:$F,MATCH('Poles Results'!E223,Poles!$F:$F,0),3)&gt;0,INDEX(Poles!$A:$F,MATCH('Poles Results'!E223,Poles!$F:$F,0),3),""),"")</f>
        <v/>
      </c>
      <c r="D223" s="121" t="str">
        <f>IFERROR(IF(SMALL(Poles!F:F,K223)&gt;1000,"nt",SMALL(Poles!F:F,K223)),"")</f>
        <v/>
      </c>
      <c r="E223" s="159" t="str">
        <f>IF(D223="nt",IFERROR(SMALL(Poles!F:F,K223),""),IFERROR(SMALL(Poles!F:F,K223),""))</f>
        <v/>
      </c>
      <c r="G223" s="130" t="str">
        <f t="shared" si="5"/>
        <v/>
      </c>
      <c r="K223" s="90">
        <v>222</v>
      </c>
    </row>
    <row r="224" spans="1:11">
      <c r="A224" s="24" t="str">
        <f>IFERROR(IF(INDEX(Poles!$A:$F,MATCH('Poles Results'!$E224,Poles!$F:$F,0),1)&gt;0,INDEX(Poles!$A:$F,MATCH('Poles Results'!$E224,Poles!$F:$F,0),1),""),"")</f>
        <v/>
      </c>
      <c r="B224" s="120" t="str">
        <f>IFERROR(IF(INDEX(Poles!$A:$F,MATCH('Poles Results'!$E224,Poles!$F:$F,0),2)&gt;0,INDEX(Poles!$A:$F,MATCH('Poles Results'!$E224,Poles!$F:$F,0),2),""),"")</f>
        <v/>
      </c>
      <c r="C224" s="120" t="str">
        <f>IFERROR(IF(INDEX(Poles!$A:$F,MATCH('Poles Results'!E224,Poles!$F:$F,0),3)&gt;0,INDEX(Poles!$A:$F,MATCH('Poles Results'!E224,Poles!$F:$F,0),3),""),"")</f>
        <v/>
      </c>
      <c r="D224" s="121" t="str">
        <f>IFERROR(IF(SMALL(Poles!F:F,K224)&gt;1000,"nt",SMALL(Poles!F:F,K224)),"")</f>
        <v/>
      </c>
      <c r="E224" s="159" t="str">
        <f>IF(D224="nt",IFERROR(SMALL(Poles!F:F,K224),""),IFERROR(SMALL(Poles!F:F,K224),""))</f>
        <v/>
      </c>
      <c r="G224" s="130" t="str">
        <f t="shared" si="5"/>
        <v/>
      </c>
      <c r="K224" s="90">
        <v>223</v>
      </c>
    </row>
    <row r="225" spans="1:11">
      <c r="A225" s="24" t="str">
        <f>IFERROR(IF(INDEX(Poles!$A:$F,MATCH('Poles Results'!$E225,Poles!$F:$F,0),1)&gt;0,INDEX(Poles!$A:$F,MATCH('Poles Results'!$E225,Poles!$F:$F,0),1),""),"")</f>
        <v/>
      </c>
      <c r="B225" s="120" t="str">
        <f>IFERROR(IF(INDEX(Poles!$A:$F,MATCH('Poles Results'!$E225,Poles!$F:$F,0),2)&gt;0,INDEX(Poles!$A:$F,MATCH('Poles Results'!$E225,Poles!$F:$F,0),2),""),"")</f>
        <v/>
      </c>
      <c r="C225" s="120" t="str">
        <f>IFERROR(IF(INDEX(Poles!$A:$F,MATCH('Poles Results'!E225,Poles!$F:$F,0),3)&gt;0,INDEX(Poles!$A:$F,MATCH('Poles Results'!E225,Poles!$F:$F,0),3),""),"")</f>
        <v/>
      </c>
      <c r="D225" s="121" t="str">
        <f>IFERROR(IF(SMALL(Poles!F:F,K225)&gt;1000,"nt",SMALL(Poles!F:F,K225)),"")</f>
        <v/>
      </c>
      <c r="E225" s="159" t="str">
        <f>IF(D225="nt",IFERROR(SMALL(Poles!F:F,K225),""),IFERROR(SMALL(Poles!F:F,K225),""))</f>
        <v/>
      </c>
      <c r="G225" s="130" t="str">
        <f t="shared" si="5"/>
        <v/>
      </c>
      <c r="K225" s="90">
        <v>224</v>
      </c>
    </row>
    <row r="226" spans="1:11">
      <c r="A226" s="24" t="str">
        <f>IFERROR(IF(INDEX(Poles!$A:$F,MATCH('Poles Results'!$E226,Poles!$F:$F,0),1)&gt;0,INDEX(Poles!$A:$F,MATCH('Poles Results'!$E226,Poles!$F:$F,0),1),""),"")</f>
        <v/>
      </c>
      <c r="B226" s="120" t="str">
        <f>IFERROR(IF(INDEX(Poles!$A:$F,MATCH('Poles Results'!$E226,Poles!$F:$F,0),2)&gt;0,INDEX(Poles!$A:$F,MATCH('Poles Results'!$E226,Poles!$F:$F,0),2),""),"")</f>
        <v/>
      </c>
      <c r="C226" s="120" t="str">
        <f>IFERROR(IF(INDEX(Poles!$A:$F,MATCH('Poles Results'!E226,Poles!$F:$F,0),3)&gt;0,INDEX(Poles!$A:$F,MATCH('Poles Results'!E226,Poles!$F:$F,0),3),""),"")</f>
        <v/>
      </c>
      <c r="D226" s="121" t="str">
        <f>IFERROR(IF(SMALL(Poles!F:F,K226)&gt;1000,"nt",SMALL(Poles!F:F,K226)),"")</f>
        <v/>
      </c>
      <c r="E226" s="159" t="str">
        <f>IF(D226="nt",IFERROR(SMALL(Poles!F:F,K226),""),IFERROR(SMALL(Poles!F:F,K226),""))</f>
        <v/>
      </c>
      <c r="G226" s="130" t="str">
        <f t="shared" si="5"/>
        <v/>
      </c>
      <c r="K226" s="90">
        <v>225</v>
      </c>
    </row>
    <row r="227" spans="1:11">
      <c r="A227" s="24" t="str">
        <f>IFERROR(IF(INDEX(Poles!$A:$F,MATCH('Poles Results'!$E227,Poles!$F:$F,0),1)&gt;0,INDEX(Poles!$A:$F,MATCH('Poles Results'!$E227,Poles!$F:$F,0),1),""),"")</f>
        <v/>
      </c>
      <c r="B227" s="120" t="str">
        <f>IFERROR(IF(INDEX(Poles!$A:$F,MATCH('Poles Results'!$E227,Poles!$F:$F,0),2)&gt;0,INDEX(Poles!$A:$F,MATCH('Poles Results'!$E227,Poles!$F:$F,0),2),""),"")</f>
        <v/>
      </c>
      <c r="C227" s="120" t="str">
        <f>IFERROR(IF(INDEX(Poles!$A:$F,MATCH('Poles Results'!E227,Poles!$F:$F,0),3)&gt;0,INDEX(Poles!$A:$F,MATCH('Poles Results'!E227,Poles!$F:$F,0),3),""),"")</f>
        <v/>
      </c>
      <c r="D227" s="121" t="str">
        <f>IFERROR(IF(SMALL(Poles!F:F,K227)&gt;1000,"nt",SMALL(Poles!F:F,K227)),"")</f>
        <v/>
      </c>
      <c r="E227" s="159" t="str">
        <f>IF(D227="nt",IFERROR(SMALL(Poles!F:F,K227),""),IFERROR(SMALL(Poles!F:F,K227),""))</f>
        <v/>
      </c>
      <c r="G227" s="130" t="str">
        <f t="shared" si="5"/>
        <v/>
      </c>
      <c r="K227" s="90">
        <v>226</v>
      </c>
    </row>
    <row r="228" spans="1:11">
      <c r="A228" s="24" t="str">
        <f>IFERROR(IF(INDEX(Poles!$A:$F,MATCH('Poles Results'!$E228,Poles!$F:$F,0),1)&gt;0,INDEX(Poles!$A:$F,MATCH('Poles Results'!$E228,Poles!$F:$F,0),1),""),"")</f>
        <v/>
      </c>
      <c r="B228" s="120" t="str">
        <f>IFERROR(IF(INDEX(Poles!$A:$F,MATCH('Poles Results'!$E228,Poles!$F:$F,0),2)&gt;0,INDEX(Poles!$A:$F,MATCH('Poles Results'!$E228,Poles!$F:$F,0),2),""),"")</f>
        <v/>
      </c>
      <c r="C228" s="120" t="str">
        <f>IFERROR(IF(INDEX(Poles!$A:$F,MATCH('Poles Results'!E228,Poles!$F:$F,0),3)&gt;0,INDEX(Poles!$A:$F,MATCH('Poles Results'!E228,Poles!$F:$F,0),3),""),"")</f>
        <v/>
      </c>
      <c r="D228" s="121" t="str">
        <f>IFERROR(IF(SMALL(Poles!F:F,K228)&gt;1000,"nt",SMALL(Poles!F:F,K228)),"")</f>
        <v/>
      </c>
      <c r="E228" s="159" t="str">
        <f>IF(D228="nt",IFERROR(SMALL(Poles!F:F,K228),""),IFERROR(SMALL(Poles!F:F,K228),""))</f>
        <v/>
      </c>
      <c r="G228" s="130" t="str">
        <f t="shared" si="5"/>
        <v/>
      </c>
      <c r="K228" s="90">
        <v>227</v>
      </c>
    </row>
    <row r="229" spans="1:11">
      <c r="A229" s="24" t="str">
        <f>IFERROR(IF(INDEX(Poles!$A:$F,MATCH('Poles Results'!$E229,Poles!$F:$F,0),1)&gt;0,INDEX(Poles!$A:$F,MATCH('Poles Results'!$E229,Poles!$F:$F,0),1),""),"")</f>
        <v/>
      </c>
      <c r="B229" s="120" t="str">
        <f>IFERROR(IF(INDEX(Poles!$A:$F,MATCH('Poles Results'!$E229,Poles!$F:$F,0),2)&gt;0,INDEX(Poles!$A:$F,MATCH('Poles Results'!$E229,Poles!$F:$F,0),2),""),"")</f>
        <v/>
      </c>
      <c r="C229" s="120" t="str">
        <f>IFERROR(IF(INDEX(Poles!$A:$F,MATCH('Poles Results'!E229,Poles!$F:$F,0),3)&gt;0,INDEX(Poles!$A:$F,MATCH('Poles Results'!E229,Poles!$F:$F,0),3),""),"")</f>
        <v/>
      </c>
      <c r="D229" s="121" t="str">
        <f>IFERROR(IF(SMALL(Poles!F:F,K229)&gt;1000,"nt",SMALL(Poles!F:F,K229)),"")</f>
        <v/>
      </c>
      <c r="E229" s="159" t="str">
        <f>IF(D229="nt",IFERROR(SMALL(Poles!F:F,K229),""),IFERROR(SMALL(Poles!F:F,K229),""))</f>
        <v/>
      </c>
      <c r="G229" s="130" t="str">
        <f t="shared" si="5"/>
        <v/>
      </c>
      <c r="K229" s="90">
        <v>228</v>
      </c>
    </row>
    <row r="230" spans="1:11">
      <c r="A230" s="24" t="str">
        <f>IFERROR(IF(INDEX(Poles!$A:$F,MATCH('Poles Results'!$E230,Poles!$F:$F,0),1)&gt;0,INDEX(Poles!$A:$F,MATCH('Poles Results'!$E230,Poles!$F:$F,0),1),""),"")</f>
        <v/>
      </c>
      <c r="B230" s="120" t="str">
        <f>IFERROR(IF(INDEX(Poles!$A:$F,MATCH('Poles Results'!$E230,Poles!$F:$F,0),2)&gt;0,INDEX(Poles!$A:$F,MATCH('Poles Results'!$E230,Poles!$F:$F,0),2),""),"")</f>
        <v/>
      </c>
      <c r="C230" s="120" t="str">
        <f>IFERROR(IF(INDEX(Poles!$A:$F,MATCH('Poles Results'!E230,Poles!$F:$F,0),3)&gt;0,INDEX(Poles!$A:$F,MATCH('Poles Results'!E230,Poles!$F:$F,0),3),""),"")</f>
        <v/>
      </c>
      <c r="D230" s="121" t="str">
        <f>IFERROR(IF(SMALL(Poles!F:F,K230)&gt;1000,"nt",SMALL(Poles!F:F,K230)),"")</f>
        <v/>
      </c>
      <c r="E230" s="159" t="str">
        <f>IF(D230="nt",IFERROR(SMALL(Poles!F:F,K230),""),IFERROR(SMALL(Poles!F:F,K230),""))</f>
        <v/>
      </c>
      <c r="G230" s="130" t="str">
        <f t="shared" si="5"/>
        <v/>
      </c>
      <c r="K230" s="90">
        <v>229</v>
      </c>
    </row>
    <row r="231" spans="1:11">
      <c r="A231" s="24" t="str">
        <f>IFERROR(IF(INDEX(Poles!$A:$F,MATCH('Poles Results'!$E231,Poles!$F:$F,0),1)&gt;0,INDEX(Poles!$A:$F,MATCH('Poles Results'!$E231,Poles!$F:$F,0),1),""),"")</f>
        <v/>
      </c>
      <c r="B231" s="120" t="str">
        <f>IFERROR(IF(INDEX(Poles!$A:$F,MATCH('Poles Results'!$E231,Poles!$F:$F,0),2)&gt;0,INDEX(Poles!$A:$F,MATCH('Poles Results'!$E231,Poles!$F:$F,0),2),""),"")</f>
        <v/>
      </c>
      <c r="C231" s="120" t="str">
        <f>IFERROR(IF(INDEX(Poles!$A:$F,MATCH('Poles Results'!E231,Poles!$F:$F,0),3)&gt;0,INDEX(Poles!$A:$F,MATCH('Poles Results'!E231,Poles!$F:$F,0),3),""),"")</f>
        <v/>
      </c>
      <c r="D231" s="121" t="str">
        <f>IFERROR(IF(SMALL(Poles!F:F,K231)&gt;1000,"nt",SMALL(Poles!F:F,K231)),"")</f>
        <v/>
      </c>
      <c r="E231" s="159" t="str">
        <f>IF(D231="nt",IFERROR(SMALL(Poles!F:F,K231),""),IFERROR(SMALL(Poles!F:F,K231),""))</f>
        <v/>
      </c>
      <c r="G231" s="130" t="str">
        <f t="shared" si="5"/>
        <v/>
      </c>
      <c r="K231" s="90">
        <v>230</v>
      </c>
    </row>
    <row r="232" spans="1:11">
      <c r="A232" s="24" t="str">
        <f>IFERROR(IF(INDEX(Poles!$A:$F,MATCH('Poles Results'!$E232,Poles!$F:$F,0),1)&gt;0,INDEX(Poles!$A:$F,MATCH('Poles Results'!$E232,Poles!$F:$F,0),1),""),"")</f>
        <v/>
      </c>
      <c r="B232" s="120" t="str">
        <f>IFERROR(IF(INDEX(Poles!$A:$F,MATCH('Poles Results'!$E232,Poles!$F:$F,0),2)&gt;0,INDEX(Poles!$A:$F,MATCH('Poles Results'!$E232,Poles!$F:$F,0),2),""),"")</f>
        <v/>
      </c>
      <c r="C232" s="120" t="str">
        <f>IFERROR(IF(INDEX(Poles!$A:$F,MATCH('Poles Results'!E232,Poles!$F:$F,0),3)&gt;0,INDEX(Poles!$A:$F,MATCH('Poles Results'!E232,Poles!$F:$F,0),3),""),"")</f>
        <v/>
      </c>
      <c r="D232" s="121" t="str">
        <f>IFERROR(IF(SMALL(Poles!F:F,K232)&gt;1000,"nt",SMALL(Poles!F:F,K232)),"")</f>
        <v/>
      </c>
      <c r="E232" s="159" t="str">
        <f>IF(D232="nt",IFERROR(SMALL(Poles!F:F,K232),""),IFERROR(SMALL(Poles!F:F,K232),""))</f>
        <v/>
      </c>
      <c r="G232" s="130" t="str">
        <f t="shared" si="5"/>
        <v/>
      </c>
      <c r="K232" s="90">
        <v>231</v>
      </c>
    </row>
    <row r="233" spans="1:11">
      <c r="A233" s="24" t="str">
        <f>IFERROR(IF(INDEX(Poles!$A:$F,MATCH('Poles Results'!$E233,Poles!$F:$F,0),1)&gt;0,INDEX(Poles!$A:$F,MATCH('Poles Results'!$E233,Poles!$F:$F,0),1),""),"")</f>
        <v/>
      </c>
      <c r="B233" s="120" t="str">
        <f>IFERROR(IF(INDEX(Poles!$A:$F,MATCH('Poles Results'!$E233,Poles!$F:$F,0),2)&gt;0,INDEX(Poles!$A:$F,MATCH('Poles Results'!$E233,Poles!$F:$F,0),2),""),"")</f>
        <v/>
      </c>
      <c r="C233" s="120" t="str">
        <f>IFERROR(IF(INDEX(Poles!$A:$F,MATCH('Poles Results'!E233,Poles!$F:$F,0),3)&gt;0,INDEX(Poles!$A:$F,MATCH('Poles Results'!E233,Poles!$F:$F,0),3),""),"")</f>
        <v/>
      </c>
      <c r="D233" s="121" t="str">
        <f>IFERROR(IF(SMALL(Poles!F:F,K233)&gt;1000,"nt",SMALL(Poles!F:F,K233)),"")</f>
        <v/>
      </c>
      <c r="E233" s="159" t="str">
        <f>IF(D233="nt",IFERROR(SMALL(Poles!F:F,K233),""),IFERROR(SMALL(Poles!F:F,K233),""))</f>
        <v/>
      </c>
      <c r="G233" s="130" t="str">
        <f t="shared" si="5"/>
        <v/>
      </c>
      <c r="K233" s="90">
        <v>232</v>
      </c>
    </row>
    <row r="234" spans="1:11">
      <c r="A234" s="24" t="str">
        <f>IFERROR(IF(INDEX(Poles!$A:$F,MATCH('Poles Results'!$E234,Poles!$F:$F,0),1)&gt;0,INDEX(Poles!$A:$F,MATCH('Poles Results'!$E234,Poles!$F:$F,0),1),""),"")</f>
        <v/>
      </c>
      <c r="B234" s="120" t="str">
        <f>IFERROR(IF(INDEX(Poles!$A:$F,MATCH('Poles Results'!$E234,Poles!$F:$F,0),2)&gt;0,INDEX(Poles!$A:$F,MATCH('Poles Results'!$E234,Poles!$F:$F,0),2),""),"")</f>
        <v/>
      </c>
      <c r="C234" s="120" t="str">
        <f>IFERROR(IF(INDEX(Poles!$A:$F,MATCH('Poles Results'!E234,Poles!$F:$F,0),3)&gt;0,INDEX(Poles!$A:$F,MATCH('Poles Results'!E234,Poles!$F:$F,0),3),""),"")</f>
        <v/>
      </c>
      <c r="D234" s="121" t="str">
        <f>IFERROR(IF(SMALL(Poles!F:F,K234)&gt;1000,"nt",SMALL(Poles!F:F,K234)),"")</f>
        <v/>
      </c>
      <c r="E234" s="159" t="str">
        <f>IF(D234="nt",IFERROR(SMALL(Poles!F:F,K234),""),IFERROR(SMALL(Poles!F:F,K234),""))</f>
        <v/>
      </c>
      <c r="G234" s="130" t="str">
        <f t="shared" si="5"/>
        <v/>
      </c>
      <c r="K234" s="90">
        <v>233</v>
      </c>
    </row>
    <row r="235" spans="1:11">
      <c r="A235" s="24" t="str">
        <f>IFERROR(IF(INDEX(Poles!$A:$F,MATCH('Poles Results'!$E235,Poles!$F:$F,0),1)&gt;0,INDEX(Poles!$A:$F,MATCH('Poles Results'!$E235,Poles!$F:$F,0),1),""),"")</f>
        <v/>
      </c>
      <c r="B235" s="120" t="str">
        <f>IFERROR(IF(INDEX(Poles!$A:$F,MATCH('Poles Results'!$E235,Poles!$F:$F,0),2)&gt;0,INDEX(Poles!$A:$F,MATCH('Poles Results'!$E235,Poles!$F:$F,0),2),""),"")</f>
        <v/>
      </c>
      <c r="C235" s="120" t="str">
        <f>IFERROR(IF(INDEX(Poles!$A:$F,MATCH('Poles Results'!E235,Poles!$F:$F,0),3)&gt;0,INDEX(Poles!$A:$F,MATCH('Poles Results'!E235,Poles!$F:$F,0),3),""),"")</f>
        <v/>
      </c>
      <c r="D235" s="121" t="str">
        <f>IFERROR(IF(SMALL(Poles!F:F,K235)&gt;1000,"nt",SMALL(Poles!F:F,K235)),"")</f>
        <v/>
      </c>
      <c r="E235" s="159" t="str">
        <f>IF(D235="nt",IFERROR(SMALL(Poles!F:F,K235),""),IFERROR(SMALL(Poles!F:F,K235),""))</f>
        <v/>
      </c>
      <c r="G235" s="130" t="str">
        <f t="shared" si="5"/>
        <v/>
      </c>
      <c r="K235" s="90">
        <v>234</v>
      </c>
    </row>
    <row r="236" spans="1:11">
      <c r="A236" s="24" t="str">
        <f>IFERROR(IF(INDEX(Poles!$A:$F,MATCH('Poles Results'!$E236,Poles!$F:$F,0),1)&gt;0,INDEX(Poles!$A:$F,MATCH('Poles Results'!$E236,Poles!$F:$F,0),1),""),"")</f>
        <v/>
      </c>
      <c r="B236" s="120" t="str">
        <f>IFERROR(IF(INDEX(Poles!$A:$F,MATCH('Poles Results'!$E236,Poles!$F:$F,0),2)&gt;0,INDEX(Poles!$A:$F,MATCH('Poles Results'!$E236,Poles!$F:$F,0),2),""),"")</f>
        <v/>
      </c>
      <c r="C236" s="120" t="str">
        <f>IFERROR(IF(INDEX(Poles!$A:$F,MATCH('Poles Results'!E236,Poles!$F:$F,0),3)&gt;0,INDEX(Poles!$A:$F,MATCH('Poles Results'!E236,Poles!$F:$F,0),3),""),"")</f>
        <v/>
      </c>
      <c r="D236" s="121" t="str">
        <f>IFERROR(IF(SMALL(Poles!F:F,K236)&gt;1000,"nt",SMALL(Poles!F:F,K236)),"")</f>
        <v/>
      </c>
      <c r="E236" s="159" t="str">
        <f>IF(D236="nt",IFERROR(SMALL(Poles!F:F,K236),""),IFERROR(SMALL(Poles!F:F,K236),""))</f>
        <v/>
      </c>
      <c r="G236" s="130" t="str">
        <f t="shared" si="5"/>
        <v/>
      </c>
      <c r="K236" s="90">
        <v>235</v>
      </c>
    </row>
    <row r="237" spans="1:11">
      <c r="A237" s="24" t="str">
        <f>IFERROR(IF(INDEX(Poles!$A:$F,MATCH('Poles Results'!$E237,Poles!$F:$F,0),1)&gt;0,INDEX(Poles!$A:$F,MATCH('Poles Results'!$E237,Poles!$F:$F,0),1),""),"")</f>
        <v/>
      </c>
      <c r="B237" s="120" t="str">
        <f>IFERROR(IF(INDEX(Poles!$A:$F,MATCH('Poles Results'!$E237,Poles!$F:$F,0),2)&gt;0,INDEX(Poles!$A:$F,MATCH('Poles Results'!$E237,Poles!$F:$F,0),2),""),"")</f>
        <v/>
      </c>
      <c r="C237" s="120" t="str">
        <f>IFERROR(IF(INDEX(Poles!$A:$F,MATCH('Poles Results'!E237,Poles!$F:$F,0),3)&gt;0,INDEX(Poles!$A:$F,MATCH('Poles Results'!E237,Poles!$F:$F,0),3),""),"")</f>
        <v/>
      </c>
      <c r="D237" s="121" t="str">
        <f>IFERROR(IF(SMALL(Poles!F:F,K237)&gt;1000,"nt",SMALL(Poles!F:F,K237)),"")</f>
        <v/>
      </c>
      <c r="E237" s="159" t="str">
        <f>IF(D237="nt",IFERROR(SMALL(Poles!F:F,K237),""),IFERROR(SMALL(Poles!F:F,K237),""))</f>
        <v/>
      </c>
      <c r="G237" s="130" t="str">
        <f t="shared" si="5"/>
        <v/>
      </c>
      <c r="K237" s="90">
        <v>236</v>
      </c>
    </row>
    <row r="238" spans="1:11">
      <c r="A238" s="24" t="str">
        <f>IFERROR(IF(INDEX(Poles!$A:$F,MATCH('Poles Results'!$E238,Poles!$F:$F,0),1)&gt;0,INDEX(Poles!$A:$F,MATCH('Poles Results'!$E238,Poles!$F:$F,0),1),""),"")</f>
        <v/>
      </c>
      <c r="B238" s="120" t="str">
        <f>IFERROR(IF(INDEX(Poles!$A:$F,MATCH('Poles Results'!$E238,Poles!$F:$F,0),2)&gt;0,INDEX(Poles!$A:$F,MATCH('Poles Results'!$E238,Poles!$F:$F,0),2),""),"")</f>
        <v/>
      </c>
      <c r="C238" s="120" t="str">
        <f>IFERROR(IF(INDEX(Poles!$A:$F,MATCH('Poles Results'!E238,Poles!$F:$F,0),3)&gt;0,INDEX(Poles!$A:$F,MATCH('Poles Results'!E238,Poles!$F:$F,0),3),""),"")</f>
        <v/>
      </c>
      <c r="D238" s="121" t="str">
        <f>IFERROR(IF(SMALL(Poles!F:F,K238)&gt;1000,"nt",SMALL(Poles!F:F,K238)),"")</f>
        <v/>
      </c>
      <c r="E238" s="159" t="str">
        <f>IF(D238="nt",IFERROR(SMALL(Poles!F:F,K238),""),IFERROR(SMALL(Poles!F:F,K238),""))</f>
        <v/>
      </c>
      <c r="G238" s="130" t="str">
        <f t="shared" si="5"/>
        <v/>
      </c>
      <c r="K238" s="90">
        <v>237</v>
      </c>
    </row>
    <row r="239" spans="1:11">
      <c r="A239" s="24" t="str">
        <f>IFERROR(IF(INDEX(Poles!$A:$F,MATCH('Poles Results'!$E239,Poles!$F:$F,0),1)&gt;0,INDEX(Poles!$A:$F,MATCH('Poles Results'!$E239,Poles!$F:$F,0),1),""),"")</f>
        <v/>
      </c>
      <c r="B239" s="120" t="str">
        <f>IFERROR(IF(INDEX(Poles!$A:$F,MATCH('Poles Results'!$E239,Poles!$F:$F,0),2)&gt;0,INDEX(Poles!$A:$F,MATCH('Poles Results'!$E239,Poles!$F:$F,0),2),""),"")</f>
        <v/>
      </c>
      <c r="C239" s="120" t="str">
        <f>IFERROR(IF(INDEX(Poles!$A:$F,MATCH('Poles Results'!E239,Poles!$F:$F,0),3)&gt;0,INDEX(Poles!$A:$F,MATCH('Poles Results'!E239,Poles!$F:$F,0),3),""),"")</f>
        <v/>
      </c>
      <c r="D239" s="121" t="str">
        <f>IFERROR(IF(SMALL(Poles!F:F,K239)&gt;1000,"nt",SMALL(Poles!F:F,K239)),"")</f>
        <v/>
      </c>
      <c r="E239" s="159" t="str">
        <f>IF(D239="nt",IFERROR(SMALL(Poles!F:F,K239),""),IFERROR(SMALL(Poles!F:F,K239),""))</f>
        <v/>
      </c>
      <c r="G239" s="130" t="str">
        <f t="shared" si="5"/>
        <v/>
      </c>
      <c r="K239" s="90">
        <v>238</v>
      </c>
    </row>
    <row r="240" spans="1:11">
      <c r="A240" s="24" t="str">
        <f>IFERROR(IF(INDEX(Poles!$A:$F,MATCH('Poles Results'!$E240,Poles!$F:$F,0),1)&gt;0,INDEX(Poles!$A:$F,MATCH('Poles Results'!$E240,Poles!$F:$F,0),1),""),"")</f>
        <v/>
      </c>
      <c r="B240" s="120" t="str">
        <f>IFERROR(IF(INDEX(Poles!$A:$F,MATCH('Poles Results'!$E240,Poles!$F:$F,0),2)&gt;0,INDEX(Poles!$A:$F,MATCH('Poles Results'!$E240,Poles!$F:$F,0),2),""),"")</f>
        <v/>
      </c>
      <c r="C240" s="120" t="str">
        <f>IFERROR(IF(INDEX(Poles!$A:$F,MATCH('Poles Results'!E240,Poles!$F:$F,0),3)&gt;0,INDEX(Poles!$A:$F,MATCH('Poles Results'!E240,Poles!$F:$F,0),3),""),"")</f>
        <v/>
      </c>
      <c r="D240" s="121" t="str">
        <f>IFERROR(IF(SMALL(Poles!F:F,K240)&gt;1000,"nt",SMALL(Poles!F:F,K240)),"")</f>
        <v/>
      </c>
      <c r="E240" s="159" t="str">
        <f>IF(D240="nt",IFERROR(SMALL(Poles!F:F,K240),""),IFERROR(SMALL(Poles!F:F,K240),""))</f>
        <v/>
      </c>
      <c r="G240" s="130" t="str">
        <f t="shared" si="5"/>
        <v/>
      </c>
      <c r="K240" s="90">
        <v>239</v>
      </c>
    </row>
    <row r="241" spans="1:11">
      <c r="A241" s="24" t="str">
        <f>IFERROR(IF(INDEX(Poles!$A:$F,MATCH('Poles Results'!$E241,Poles!$F:$F,0),1)&gt;0,INDEX(Poles!$A:$F,MATCH('Poles Results'!$E241,Poles!$F:$F,0),1),""),"")</f>
        <v/>
      </c>
      <c r="B241" s="120" t="str">
        <f>IFERROR(IF(INDEX(Poles!$A:$F,MATCH('Poles Results'!$E241,Poles!$F:$F,0),2)&gt;0,INDEX(Poles!$A:$F,MATCH('Poles Results'!$E241,Poles!$F:$F,0),2),""),"")</f>
        <v/>
      </c>
      <c r="C241" s="120" t="str">
        <f>IFERROR(IF(INDEX(Poles!$A:$F,MATCH('Poles Results'!E241,Poles!$F:$F,0),3)&gt;0,INDEX(Poles!$A:$F,MATCH('Poles Results'!E241,Poles!$F:$F,0),3),""),"")</f>
        <v/>
      </c>
      <c r="D241" s="121" t="str">
        <f>IFERROR(IF(SMALL(Poles!F:F,K241)&gt;1000,"nt",SMALL(Poles!F:F,K241)),"")</f>
        <v/>
      </c>
      <c r="E241" s="159" t="str">
        <f>IF(D241="nt",IFERROR(SMALL(Poles!F:F,K241),""),IFERROR(SMALL(Poles!F:F,K241),""))</f>
        <v/>
      </c>
      <c r="G241" s="130" t="str">
        <f t="shared" si="5"/>
        <v/>
      </c>
      <c r="K241" s="90">
        <v>240</v>
      </c>
    </row>
    <row r="242" spans="1:11">
      <c r="A242" s="24" t="str">
        <f>IFERROR(IF(INDEX(Poles!$A:$F,MATCH('Poles Results'!$E242,Poles!$F:$F,0),1)&gt;0,INDEX(Poles!$A:$F,MATCH('Poles Results'!$E242,Poles!$F:$F,0),1),""),"")</f>
        <v/>
      </c>
      <c r="B242" s="120" t="str">
        <f>IFERROR(IF(INDEX(Poles!$A:$F,MATCH('Poles Results'!$E242,Poles!$F:$F,0),2)&gt;0,INDEX(Poles!$A:$F,MATCH('Poles Results'!$E242,Poles!$F:$F,0),2),""),"")</f>
        <v/>
      </c>
      <c r="C242" s="120" t="str">
        <f>IFERROR(IF(INDEX(Poles!$A:$F,MATCH('Poles Results'!E242,Poles!$F:$F,0),3)&gt;0,INDEX(Poles!$A:$F,MATCH('Poles Results'!E242,Poles!$F:$F,0),3),""),"")</f>
        <v/>
      </c>
      <c r="D242" s="121" t="str">
        <f>IFERROR(IF(SMALL(Poles!F:F,K242)&gt;1000,"nt",SMALL(Poles!F:F,K242)),"")</f>
        <v/>
      </c>
      <c r="E242" s="159" t="str">
        <f>IF(D242="nt",IFERROR(SMALL(Poles!F:F,K242),""),IFERROR(SMALL(Poles!F:F,K242),""))</f>
        <v/>
      </c>
      <c r="G242" s="130" t="str">
        <f t="shared" si="5"/>
        <v/>
      </c>
      <c r="K242" s="90">
        <v>241</v>
      </c>
    </row>
    <row r="243" spans="1:11">
      <c r="A243" s="24" t="str">
        <f>IFERROR(IF(INDEX(Poles!$A:$F,MATCH('Poles Results'!$E243,Poles!$F:$F,0),1)&gt;0,INDEX(Poles!$A:$F,MATCH('Poles Results'!$E243,Poles!$F:$F,0),1),""),"")</f>
        <v/>
      </c>
      <c r="B243" s="120" t="str">
        <f>IFERROR(IF(INDEX(Poles!$A:$F,MATCH('Poles Results'!$E243,Poles!$F:$F,0),2)&gt;0,INDEX(Poles!$A:$F,MATCH('Poles Results'!$E243,Poles!$F:$F,0),2),""),"")</f>
        <v/>
      </c>
      <c r="C243" s="120" t="str">
        <f>IFERROR(IF(INDEX(Poles!$A:$F,MATCH('Poles Results'!E243,Poles!$F:$F,0),3)&gt;0,INDEX(Poles!$A:$F,MATCH('Poles Results'!E243,Poles!$F:$F,0),3),""),"")</f>
        <v/>
      </c>
      <c r="D243" s="121" t="str">
        <f>IFERROR(IF(SMALL(Poles!F:F,K243)&gt;1000,"nt",SMALL(Poles!F:F,K243)),"")</f>
        <v/>
      </c>
      <c r="E243" s="159" t="str">
        <f>IF(D243="nt",IFERROR(SMALL(Poles!F:F,K243),""),IFERROR(SMALL(Poles!F:F,K243),""))</f>
        <v/>
      </c>
      <c r="G243" s="130" t="str">
        <f t="shared" si="5"/>
        <v/>
      </c>
      <c r="K243" s="90">
        <v>242</v>
      </c>
    </row>
    <row r="244" spans="1:11">
      <c r="A244" s="24" t="str">
        <f>IFERROR(IF(INDEX(Poles!$A:$F,MATCH('Poles Results'!$E244,Poles!$F:$F,0),1)&gt;0,INDEX(Poles!$A:$F,MATCH('Poles Results'!$E244,Poles!$F:$F,0),1),""),"")</f>
        <v/>
      </c>
      <c r="B244" s="120" t="str">
        <f>IFERROR(IF(INDEX(Poles!$A:$F,MATCH('Poles Results'!$E244,Poles!$F:$F,0),2)&gt;0,INDEX(Poles!$A:$F,MATCH('Poles Results'!$E244,Poles!$F:$F,0),2),""),"")</f>
        <v/>
      </c>
      <c r="C244" s="120" t="str">
        <f>IFERROR(IF(INDEX(Poles!$A:$F,MATCH('Poles Results'!E244,Poles!$F:$F,0),3)&gt;0,INDEX(Poles!$A:$F,MATCH('Poles Results'!E244,Poles!$F:$F,0),3),""),"")</f>
        <v/>
      </c>
      <c r="D244" s="121" t="str">
        <f>IFERROR(IF(SMALL(Poles!F:F,K244)&gt;1000,"nt",SMALL(Poles!F:F,K244)),"")</f>
        <v/>
      </c>
      <c r="E244" s="159" t="str">
        <f>IF(D244="nt",IFERROR(SMALL(Poles!F:F,K244),""),IFERROR(SMALL(Poles!F:F,K244),""))</f>
        <v/>
      </c>
      <c r="G244" s="130" t="str">
        <f t="shared" si="5"/>
        <v/>
      </c>
      <c r="K244" s="90">
        <v>243</v>
      </c>
    </row>
    <row r="245" spans="1:11">
      <c r="A245" s="24" t="str">
        <f>IFERROR(IF(INDEX(Poles!$A:$F,MATCH('Poles Results'!$E245,Poles!$F:$F,0),1)&gt;0,INDEX(Poles!$A:$F,MATCH('Poles Results'!$E245,Poles!$F:$F,0),1),""),"")</f>
        <v/>
      </c>
      <c r="B245" s="120" t="str">
        <f>IFERROR(IF(INDEX(Poles!$A:$F,MATCH('Poles Results'!$E245,Poles!$F:$F,0),2)&gt;0,INDEX(Poles!$A:$F,MATCH('Poles Results'!$E245,Poles!$F:$F,0),2),""),"")</f>
        <v/>
      </c>
      <c r="C245" s="120" t="str">
        <f>IFERROR(IF(INDEX(Poles!$A:$F,MATCH('Poles Results'!E245,Poles!$F:$F,0),3)&gt;0,INDEX(Poles!$A:$F,MATCH('Poles Results'!E245,Poles!$F:$F,0),3),""),"")</f>
        <v/>
      </c>
      <c r="D245" s="121" t="str">
        <f>IFERROR(IF(SMALL(Poles!F:F,K245)&gt;1000,"nt",SMALL(Poles!F:F,K245)),"")</f>
        <v/>
      </c>
      <c r="E245" s="159" t="str">
        <f>IF(D245="nt",IFERROR(SMALL(Poles!F:F,K245),""),IFERROR(SMALL(Poles!F:F,K245),""))</f>
        <v/>
      </c>
      <c r="G245" s="130" t="str">
        <f t="shared" si="5"/>
        <v/>
      </c>
      <c r="K245" s="90">
        <v>244</v>
      </c>
    </row>
    <row r="246" spans="1:11">
      <c r="A246" s="24" t="str">
        <f>IFERROR(IF(INDEX(Poles!$A:$F,MATCH('Poles Results'!$E246,Poles!$F:$F,0),1)&gt;0,INDEX(Poles!$A:$F,MATCH('Poles Results'!$E246,Poles!$F:$F,0),1),""),"")</f>
        <v/>
      </c>
      <c r="B246" s="120" t="str">
        <f>IFERROR(IF(INDEX(Poles!$A:$F,MATCH('Poles Results'!$E246,Poles!$F:$F,0),2)&gt;0,INDEX(Poles!$A:$F,MATCH('Poles Results'!$E246,Poles!$F:$F,0),2),""),"")</f>
        <v/>
      </c>
      <c r="C246" s="120" t="str">
        <f>IFERROR(IF(INDEX(Poles!$A:$F,MATCH('Poles Results'!E246,Poles!$F:$F,0),3)&gt;0,INDEX(Poles!$A:$F,MATCH('Poles Results'!E246,Poles!$F:$F,0),3),""),"")</f>
        <v/>
      </c>
      <c r="D246" s="121" t="str">
        <f>IFERROR(IF(SMALL(Poles!F:F,K246)&gt;1000,"nt",SMALL(Poles!F:F,K246)),"")</f>
        <v/>
      </c>
      <c r="E246" s="159" t="str">
        <f>IF(D246="nt",IFERROR(SMALL(Poles!F:F,K246),""),IFERROR(SMALL(Poles!F:F,K246),""))</f>
        <v/>
      </c>
      <c r="G246" s="130" t="str">
        <f t="shared" si="5"/>
        <v/>
      </c>
      <c r="K246" s="90">
        <v>245</v>
      </c>
    </row>
    <row r="247" spans="1:11">
      <c r="A247" s="24" t="str">
        <f>IFERROR(IF(INDEX(Poles!$A:$F,MATCH('Poles Results'!$E247,Poles!$F:$F,0),1)&gt;0,INDEX(Poles!$A:$F,MATCH('Poles Results'!$E247,Poles!$F:$F,0),1),""),"")</f>
        <v/>
      </c>
      <c r="B247" s="120" t="str">
        <f>IFERROR(IF(INDEX(Poles!$A:$F,MATCH('Poles Results'!$E247,Poles!$F:$F,0),2)&gt;0,INDEX(Poles!$A:$F,MATCH('Poles Results'!$E247,Poles!$F:$F,0),2),""),"")</f>
        <v/>
      </c>
      <c r="C247" s="120" t="str">
        <f>IFERROR(IF(INDEX(Poles!$A:$F,MATCH('Poles Results'!E247,Poles!$F:$F,0),3)&gt;0,INDEX(Poles!$A:$F,MATCH('Poles Results'!E247,Poles!$F:$F,0),3),""),"")</f>
        <v/>
      </c>
      <c r="D247" s="121" t="str">
        <f>IFERROR(IF(SMALL(Poles!F:F,K247)&gt;1000,"nt",SMALL(Poles!F:F,K247)),"")</f>
        <v/>
      </c>
      <c r="E247" s="159" t="str">
        <f>IF(D247="nt",IFERROR(SMALL(Poles!F:F,K247),""),IFERROR(SMALL(Poles!F:F,K247),""))</f>
        <v/>
      </c>
      <c r="G247" s="130" t="str">
        <f t="shared" si="5"/>
        <v/>
      </c>
      <c r="K247" s="90">
        <v>246</v>
      </c>
    </row>
    <row r="248" spans="1:11">
      <c r="A248" s="24" t="str">
        <f>IFERROR(IF(INDEX(Poles!$A:$F,MATCH('Poles Results'!$E248,Poles!$F:$F,0),1)&gt;0,INDEX(Poles!$A:$F,MATCH('Poles Results'!$E248,Poles!$F:$F,0),1),""),"")</f>
        <v/>
      </c>
      <c r="B248" s="120" t="str">
        <f>IFERROR(IF(INDEX(Poles!$A:$F,MATCH('Poles Results'!$E248,Poles!$F:$F,0),2)&gt;0,INDEX(Poles!$A:$F,MATCH('Poles Results'!$E248,Poles!$F:$F,0),2),""),"")</f>
        <v/>
      </c>
      <c r="C248" s="120" t="str">
        <f>IFERROR(IF(INDEX(Poles!$A:$F,MATCH('Poles Results'!E248,Poles!$F:$F,0),3)&gt;0,INDEX(Poles!$A:$F,MATCH('Poles Results'!E248,Poles!$F:$F,0),3),""),"")</f>
        <v/>
      </c>
      <c r="D248" s="121" t="str">
        <f>IFERROR(IF(SMALL(Poles!F:F,K248)&gt;1000,"nt",SMALL(Poles!F:F,K248)),"")</f>
        <v/>
      </c>
      <c r="E248" s="159" t="str">
        <f>IF(D248="nt",IFERROR(SMALL(Poles!F:F,K248),""),IFERROR(SMALL(Poles!F:F,K248),""))</f>
        <v/>
      </c>
      <c r="G248" s="130" t="str">
        <f t="shared" si="5"/>
        <v/>
      </c>
      <c r="K248" s="90">
        <v>247</v>
      </c>
    </row>
    <row r="249" spans="1:11">
      <c r="A249" s="24" t="str">
        <f>IFERROR(IF(INDEX(Poles!$A:$F,MATCH('Poles Results'!$E249,Poles!$F:$F,0),1)&gt;0,INDEX(Poles!$A:$F,MATCH('Poles Results'!$E249,Poles!$F:$F,0),1),""),"")</f>
        <v/>
      </c>
      <c r="B249" s="120" t="str">
        <f>IFERROR(IF(INDEX(Poles!$A:$F,MATCH('Poles Results'!$E249,Poles!$F:$F,0),2)&gt;0,INDEX(Poles!$A:$F,MATCH('Poles Results'!$E249,Poles!$F:$F,0),2),""),"")</f>
        <v/>
      </c>
      <c r="C249" s="120" t="str">
        <f>IFERROR(IF(INDEX(Poles!$A:$F,MATCH('Poles Results'!E249,Poles!$F:$F,0),3)&gt;0,INDEX(Poles!$A:$F,MATCH('Poles Results'!E249,Poles!$F:$F,0),3),""),"")</f>
        <v/>
      </c>
      <c r="D249" s="121" t="str">
        <f>IFERROR(IF(SMALL(Poles!F:F,K249)&gt;1000,"nt",SMALL(Poles!F:F,K249)),"")</f>
        <v/>
      </c>
      <c r="E249" s="159" t="str">
        <f>IF(D249="nt",IFERROR(SMALL(Poles!F:F,K249),""),IFERROR(SMALL(Poles!F:F,K249),""))</f>
        <v/>
      </c>
      <c r="G249" s="130" t="str">
        <f t="shared" si="5"/>
        <v/>
      </c>
      <c r="K249" s="90">
        <v>248</v>
      </c>
    </row>
    <row r="250" spans="1:11">
      <c r="A250" s="24" t="str">
        <f>IFERROR(IF(INDEX(Poles!$A:$F,MATCH('Poles Results'!$E250,Poles!$F:$F,0),1)&gt;0,INDEX(Poles!$A:$F,MATCH('Poles Results'!$E250,Poles!$F:$F,0),1),""),"")</f>
        <v/>
      </c>
      <c r="B250" s="120" t="str">
        <f>IFERROR(IF(INDEX(Poles!$A:$F,MATCH('Poles Results'!$E250,Poles!$F:$F,0),2)&gt;0,INDEX(Poles!$A:$F,MATCH('Poles Results'!$E250,Poles!$F:$F,0),2),""),"")</f>
        <v/>
      </c>
      <c r="C250" s="120" t="str">
        <f>IFERROR(IF(INDEX(Poles!$A:$F,MATCH('Poles Results'!E250,Poles!$F:$F,0),3)&gt;0,INDEX(Poles!$A:$F,MATCH('Poles Results'!E250,Poles!$F:$F,0),3),""),"")</f>
        <v/>
      </c>
      <c r="D250" s="121" t="str">
        <f>IFERROR(IF(SMALL(Poles!F:F,K250)&gt;1000,"nt",SMALL(Poles!F:F,K250)),"")</f>
        <v/>
      </c>
      <c r="E250" s="159" t="str">
        <f>IF(D250="nt",IFERROR(SMALL(Poles!F:F,K250),""),IFERROR(SMALL(Poles!F:F,K250),""))</f>
        <v/>
      </c>
      <c r="G250" s="130" t="str">
        <f t="shared" si="5"/>
        <v/>
      </c>
      <c r="K250" s="90">
        <v>249</v>
      </c>
    </row>
    <row r="251" spans="1:11">
      <c r="A251" s="24" t="str">
        <f>IFERROR(IF(INDEX(Poles!$A:$F,MATCH('Poles Results'!$E251,Poles!$F:$F,0),1)&gt;0,INDEX(Poles!$A:$F,MATCH('Poles Results'!$E251,Poles!$F:$F,0),1),""),"")</f>
        <v/>
      </c>
      <c r="B251" s="120" t="str">
        <f>IFERROR(IF(INDEX(Poles!$A:$F,MATCH('Poles Results'!$E251,Poles!$F:$F,0),2)&gt;0,INDEX(Poles!$A:$F,MATCH('Poles Results'!$E251,Poles!$F:$F,0),2),""),"")</f>
        <v/>
      </c>
      <c r="C251" s="120" t="str">
        <f>IFERROR(IF(INDEX(Poles!$A:$F,MATCH('Poles Results'!E251,Poles!$F:$F,0),3)&gt;0,INDEX(Poles!$A:$F,MATCH('Poles Results'!E251,Poles!$F:$F,0),3),""),"")</f>
        <v/>
      </c>
      <c r="D251" s="121" t="str">
        <f>IFERROR(IF(SMALL(Poles!F:F,K251)&gt;1000,"nt",SMALL(Poles!F:F,K251)),"")</f>
        <v/>
      </c>
      <c r="E251" s="159" t="str">
        <f>IF(D251="nt",IFERROR(SMALL(Poles!F:F,K251),""),IFERROR(SMALL(Poles!F:F,K251),""))</f>
        <v/>
      </c>
      <c r="G251" s="130" t="str">
        <f t="shared" si="5"/>
        <v/>
      </c>
      <c r="K251" s="90">
        <v>250</v>
      </c>
    </row>
  </sheetData>
  <sheetProtection sheet="1" selectLockedCells="1"/>
  <conditionalFormatting sqref="A1:E1 A252:E1048576 D2:E251">
    <cfRule type="containsBlanks" dxfId="1" priority="2">
      <formula>LEN(TRIM(A1))=0</formula>
    </cfRule>
  </conditionalFormatting>
  <conditionalFormatting sqref="A2:C251">
    <cfRule type="containsBlanks" dxfId="0" priority="1">
      <formula>LEN(TRIM(A2))=0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0"/>
  <sheetViews>
    <sheetView workbookViewId="0">
      <pane ySplit="1" topLeftCell="A2" activePane="bottomLeft" state="frozen"/>
      <selection pane="bottomLeft" activeCell="F3" sqref="F3"/>
    </sheetView>
  </sheetViews>
  <sheetFormatPr defaultRowHeight="15"/>
  <cols>
    <col min="1" max="5" width="9.140625" style="1"/>
    <col min="8" max="8" width="20.140625" customWidth="1"/>
    <col min="9" max="9" width="16" bestFit="1" customWidth="1"/>
  </cols>
  <sheetData>
    <row r="1" spans="1:12" ht="21" customHeight="1" thickBot="1">
      <c r="A1" s="2" t="s">
        <v>11</v>
      </c>
      <c r="B1" s="17" t="s">
        <v>3</v>
      </c>
      <c r="C1" s="17" t="s">
        <v>4</v>
      </c>
      <c r="D1" s="17" t="s">
        <v>5</v>
      </c>
      <c r="E1" s="19"/>
    </row>
    <row r="2" spans="1:12" ht="15.75" thickBot="1">
      <c r="A2" s="3" t="str">
        <f>IFERROR(VLOOKUP(Poles!F2,$F$3:$G$5,2,TRUE),"")</f>
        <v/>
      </c>
      <c r="B2" s="10" t="str">
        <f>IFERROR(IF(A2=$B$1,Poles!F2,""),"")</f>
        <v/>
      </c>
      <c r="C2" s="10" t="str">
        <f>IFERROR(IF(A2=$C$1,Poles!F2,""),"")</f>
        <v/>
      </c>
      <c r="D2" s="10" t="str">
        <f>IFERROR(IF(A2=$D$1,Poles!F2,""),"")</f>
        <v/>
      </c>
      <c r="E2" s="20"/>
    </row>
    <row r="3" spans="1:12">
      <c r="A3" s="3" t="str">
        <f>IFERROR(VLOOKUP(Poles!F3,$F$3:$G$5,2,TRUE),"")</f>
        <v/>
      </c>
      <c r="B3" s="10" t="str">
        <f>IFERROR(IF(A3=$B$1,Poles!F3,""),"")</f>
        <v/>
      </c>
      <c r="C3" s="10" t="str">
        <f>IFERROR(IF(A3=$C$1,Poles!F3,""),"")</f>
        <v/>
      </c>
      <c r="D3" s="10" t="str">
        <f>IFERROR(IF(A3=$D$1,Poles!F3,""),"")</f>
        <v/>
      </c>
      <c r="E3" s="20"/>
      <c r="F3" s="11">
        <f>MIN(Poles!D:D)</f>
        <v>0</v>
      </c>
      <c r="G3" s="14" t="s">
        <v>3</v>
      </c>
      <c r="H3" s="96"/>
    </row>
    <row r="4" spans="1:12">
      <c r="A4" s="3" t="str">
        <f>IFERROR(VLOOKUP(Poles!F4,$F$3:$G$5,2,TRUE),"")</f>
        <v/>
      </c>
      <c r="B4" s="10" t="str">
        <f>IFERROR(IF(A4=$B$1,Poles!F4,""),"")</f>
        <v/>
      </c>
      <c r="C4" s="10" t="str">
        <f>IFERROR(IF(A4=$C$1,Poles!F4,""),"")</f>
        <v/>
      </c>
      <c r="D4" s="10" t="str">
        <f>IFERROR(IF(A4=$D$1,Poles!F4,""),"")</f>
        <v/>
      </c>
      <c r="E4" s="20"/>
      <c r="F4" s="12">
        <f>(F3+2)</f>
        <v>2</v>
      </c>
      <c r="G4" s="15" t="s">
        <v>4</v>
      </c>
      <c r="H4" s="96"/>
    </row>
    <row r="5" spans="1:12" ht="15.75" thickBot="1">
      <c r="A5" s="3" t="str">
        <f>IFERROR(VLOOKUP(Poles!F5,$F$3:$G$5,2,TRUE),"")</f>
        <v/>
      </c>
      <c r="B5" s="10" t="str">
        <f>IFERROR(IF(A5=$B$1,Poles!F5,""),"")</f>
        <v/>
      </c>
      <c r="C5" s="10" t="str">
        <f>IFERROR(IF(A5=$C$1,Poles!F5,""),"")</f>
        <v/>
      </c>
      <c r="D5" s="10" t="str">
        <f>IFERROR(IF(A5=$D$1,Poles!F5,""),"")</f>
        <v/>
      </c>
      <c r="E5" s="20"/>
      <c r="F5" s="13">
        <f>(F4+2)</f>
        <v>4</v>
      </c>
      <c r="G5" s="16" t="s">
        <v>5</v>
      </c>
      <c r="H5" s="96"/>
    </row>
    <row r="6" spans="1:12" ht="15.75" thickBot="1">
      <c r="A6" s="3" t="str">
        <f>IFERROR(VLOOKUP(Poles!F6,$F$3:$G$5,2,TRUE),"")</f>
        <v/>
      </c>
      <c r="B6" s="10" t="str">
        <f>IFERROR(IF(A6=$B$1,Poles!F6,""),"")</f>
        <v/>
      </c>
      <c r="C6" s="10" t="str">
        <f>IFERROR(IF(A6=$C$1,Poles!F6,""),"")</f>
        <v/>
      </c>
      <c r="D6" s="10" t="str">
        <f>IFERROR(IF(A6=$D$1,Poles!F6,""),"")</f>
        <v/>
      </c>
      <c r="E6" s="20"/>
      <c r="G6" s="9"/>
      <c r="H6" s="9"/>
    </row>
    <row r="7" spans="1:12" ht="15.75" thickBot="1">
      <c r="A7" s="3" t="str">
        <f>IFERROR(VLOOKUP(Poles!F7,$F$3:$G$5,2,TRUE),"")</f>
        <v/>
      </c>
      <c r="B7" s="10" t="str">
        <f>IFERROR(IF(A7=$B$1,Poles!F7,""),"")</f>
        <v/>
      </c>
      <c r="C7" s="10" t="str">
        <f>IFERROR(IF(A7=$C$1,Poles!F7,""),"")</f>
        <v/>
      </c>
      <c r="D7" s="10" t="str">
        <f>IFERROR(IF(A7=$D$1,Poles!F7,""),"")</f>
        <v/>
      </c>
      <c r="E7" s="20"/>
      <c r="F7" s="99" t="s">
        <v>11</v>
      </c>
      <c r="G7" s="100" t="s">
        <v>8</v>
      </c>
      <c r="H7" s="100" t="s">
        <v>0</v>
      </c>
      <c r="I7" s="100" t="s">
        <v>1</v>
      </c>
      <c r="J7" s="100" t="s">
        <v>9</v>
      </c>
      <c r="K7" s="101" t="s">
        <v>10</v>
      </c>
    </row>
    <row r="8" spans="1:12">
      <c r="A8" s="3" t="str">
        <f>IFERROR(VLOOKUP(Poles!F8,$F$3:$G$5,2,TRUE),"")</f>
        <v/>
      </c>
      <c r="B8" s="10" t="str">
        <f>IFERROR(IF(A8=$B$1,Poles!F8,""),"")</f>
        <v/>
      </c>
      <c r="C8" s="10" t="str">
        <f>IFERROR(IF(A8=$C$1,Poles!F8,""),"")</f>
        <v/>
      </c>
      <c r="D8" s="10" t="str">
        <f>IFERROR(IF(A8=$D$1,Poles!F8,""),"")</f>
        <v/>
      </c>
      <c r="E8" s="20"/>
      <c r="F8" s="185" t="s">
        <v>3</v>
      </c>
      <c r="G8" s="97" t="str">
        <f>IF(H8="-","-","1st")</f>
        <v>-</v>
      </c>
      <c r="H8" s="97" t="str">
        <f>IFERROR(INDEX(Poles!$B:$F,MATCH(J8,Poles!$F:$F,0),1),"-")</f>
        <v>-</v>
      </c>
      <c r="I8" s="97" t="str">
        <f>IFERROR(INDEX(Poles!$B:$F,MATCH(J8,Poles!$F:$F,0),2),"-")</f>
        <v>-</v>
      </c>
      <c r="J8" s="10" t="str">
        <f>IFERROR(SMALL($B$2:$B$300,L8),"-")</f>
        <v>-</v>
      </c>
      <c r="K8" s="98"/>
      <c r="L8">
        <v>1</v>
      </c>
    </row>
    <row r="9" spans="1:12">
      <c r="A9" s="3" t="str">
        <f>IFERROR(VLOOKUP(Poles!F9,$F$3:$G$5,2,TRUE),"")</f>
        <v/>
      </c>
      <c r="B9" s="10" t="str">
        <f>IFERROR(IF(A9=$B$1,Poles!F9,""),"")</f>
        <v/>
      </c>
      <c r="C9" s="10" t="str">
        <f>IFERROR(IF(A9=$C$1,Poles!F9,""),"")</f>
        <v/>
      </c>
      <c r="D9" s="10" t="str">
        <f>IFERROR(IF(A9=$D$1,Poles!F9,""),"")</f>
        <v/>
      </c>
      <c r="E9" s="20"/>
      <c r="F9" s="186"/>
      <c r="G9" s="21" t="str">
        <f>IF(H9="-","-","2nd")</f>
        <v>-</v>
      </c>
      <c r="H9" s="97" t="str">
        <f>IFERROR(INDEX(Poles!$B:$F,MATCH(J9,Poles!$F:$F,0),1),"-")</f>
        <v>-</v>
      </c>
      <c r="I9" s="97" t="str">
        <f>IFERROR(INDEX(Poles!$B:$F,MATCH(J9,Poles!$F:$F,0),2),"-")</f>
        <v>-</v>
      </c>
      <c r="J9" s="10" t="str">
        <f t="shared" ref="J9:J12" si="0">IFERROR(SMALL($B$2:$B$300,L9),"-")</f>
        <v>-</v>
      </c>
      <c r="K9" s="7"/>
      <c r="L9">
        <v>2</v>
      </c>
    </row>
    <row r="10" spans="1:12">
      <c r="A10" s="3" t="str">
        <f>IFERROR(VLOOKUP(Poles!F10,$F$3:$G$5,2,TRUE),"")</f>
        <v/>
      </c>
      <c r="B10" s="10" t="str">
        <f>IFERROR(IF(A10=$B$1,Poles!F10,""),"")</f>
        <v/>
      </c>
      <c r="C10" s="10" t="str">
        <f>IFERROR(IF(A10=$C$1,Poles!F10,""),"")</f>
        <v/>
      </c>
      <c r="D10" s="10" t="str">
        <f>IFERROR(IF(A10=$D$1,Poles!F10,""),"")</f>
        <v/>
      </c>
      <c r="E10" s="20"/>
      <c r="F10" s="186"/>
      <c r="G10" s="21" t="str">
        <f>IF(H10="-","-","3rd")</f>
        <v>-</v>
      </c>
      <c r="H10" s="97" t="str">
        <f>IFERROR(INDEX(Poles!$B:$F,MATCH(J10,Poles!$F:$F,0),1),"-")</f>
        <v>-</v>
      </c>
      <c r="I10" s="97" t="str">
        <f>IFERROR(INDEX(Poles!$B:$F,MATCH(J10,Poles!$F:$F,0),2),"-")</f>
        <v>-</v>
      </c>
      <c r="J10" s="10" t="str">
        <f t="shared" si="0"/>
        <v>-</v>
      </c>
      <c r="K10" s="7"/>
      <c r="L10">
        <v>3</v>
      </c>
    </row>
    <row r="11" spans="1:12">
      <c r="A11" s="3" t="str">
        <f>IFERROR(VLOOKUP(Poles!F11,$F$3:$G$5,2,TRUE),"")</f>
        <v/>
      </c>
      <c r="B11" s="10" t="str">
        <f>IFERROR(IF(A11=$B$1,Poles!F11,""),"")</f>
        <v/>
      </c>
      <c r="C11" s="10" t="str">
        <f>IFERROR(IF(A11=$C$1,Poles!F11,""),"")</f>
        <v/>
      </c>
      <c r="D11" s="10" t="str">
        <f>IFERROR(IF(A11=$D$1,Poles!F11,""),"")</f>
        <v/>
      </c>
      <c r="E11" s="20"/>
      <c r="F11" s="186"/>
      <c r="G11" s="21" t="str">
        <f>IF(H11="-","-","4th")</f>
        <v>-</v>
      </c>
      <c r="H11" s="97" t="str">
        <f>IFERROR(INDEX(Poles!$B:$F,MATCH(J11,Poles!$F:$F,0),1),"-")</f>
        <v>-</v>
      </c>
      <c r="I11" s="97" t="str">
        <f>IFERROR(INDEX(Poles!$B:$F,MATCH(J11,Poles!$F:$F,0),2),"-")</f>
        <v>-</v>
      </c>
      <c r="J11" s="10" t="str">
        <f t="shared" si="0"/>
        <v>-</v>
      </c>
      <c r="K11" s="7"/>
      <c r="L11">
        <v>4</v>
      </c>
    </row>
    <row r="12" spans="1:12">
      <c r="A12" s="3" t="str">
        <f>IFERROR(VLOOKUP(Poles!F12,$F$3:$G$5,2,TRUE),"")</f>
        <v/>
      </c>
      <c r="B12" s="10" t="str">
        <f>IFERROR(IF(A12=$B$1,Poles!F12,""),"")</f>
        <v/>
      </c>
      <c r="C12" s="10" t="str">
        <f>IFERROR(IF(A12=$C$1,Poles!F12,""),"")</f>
        <v/>
      </c>
      <c r="D12" s="10" t="str">
        <f>IFERROR(IF(A12=$D$1,Poles!F12,""),"")</f>
        <v/>
      </c>
      <c r="E12" s="20"/>
      <c r="F12" s="186"/>
      <c r="G12" s="21" t="str">
        <f>IF(H12="-","-","5th")</f>
        <v>-</v>
      </c>
      <c r="H12" s="97" t="str">
        <f>IFERROR(INDEX(Poles!$B:$F,MATCH(J12,Poles!$F:$F,0),1),"-")</f>
        <v>-</v>
      </c>
      <c r="I12" s="97" t="str">
        <f>IFERROR(INDEX(Poles!$B:$F,MATCH(J12,Poles!$F:$F,0),2),"-")</f>
        <v>-</v>
      </c>
      <c r="J12" s="10" t="str">
        <f t="shared" si="0"/>
        <v>-</v>
      </c>
      <c r="K12" s="7"/>
      <c r="L12">
        <v>5</v>
      </c>
    </row>
    <row r="13" spans="1:12">
      <c r="A13" s="3" t="str">
        <f>IFERROR(VLOOKUP(Poles!F13,$F$3:$G$5,2,TRUE),"")</f>
        <v/>
      </c>
      <c r="B13" s="10" t="str">
        <f>IFERROR(IF(A13=$B$1,Poles!F13,""),"")</f>
        <v/>
      </c>
      <c r="C13" s="10" t="str">
        <f>IFERROR(IF(A13=$C$1,Poles!F13,""),"")</f>
        <v/>
      </c>
      <c r="D13" s="10" t="str">
        <f>IFERROR(IF(A13=$D$1,Poles!F13,""),"")</f>
        <v/>
      </c>
      <c r="E13" s="20"/>
      <c r="F13" s="6"/>
      <c r="G13" s="22"/>
      <c r="H13" s="22"/>
      <c r="I13" s="22"/>
      <c r="J13" s="102"/>
      <c r="K13" s="7"/>
    </row>
    <row r="14" spans="1:12">
      <c r="A14" s="3" t="str">
        <f>IFERROR(VLOOKUP(Poles!F14,$F$3:$G$5,2,TRUE),"")</f>
        <v/>
      </c>
      <c r="B14" s="10" t="str">
        <f>IFERROR(IF(A14=$B$1,Poles!F14,""),"")</f>
        <v/>
      </c>
      <c r="C14" s="10" t="str">
        <f>IFERROR(IF(A14=$C$1,Poles!F14,""),"")</f>
        <v/>
      </c>
      <c r="D14" s="10" t="str">
        <f>IFERROR(IF(A14=$D$1,Poles!F14,""),"")</f>
        <v/>
      </c>
      <c r="E14" s="20"/>
      <c r="F14" s="186" t="s">
        <v>4</v>
      </c>
      <c r="G14" s="21" t="str">
        <f>IF(H14="-","-","1st")</f>
        <v>-</v>
      </c>
      <c r="H14" s="21" t="str">
        <f>IFERROR(INDEX(Poles!B:F,MATCH(J14,Poles!F:F,0),1),"-")</f>
        <v>-</v>
      </c>
      <c r="I14" s="21" t="str">
        <f>IFERROR(INDEX(Poles!B:F,MATCH(J14,Poles!F:F,0),2),"-")</f>
        <v>-</v>
      </c>
      <c r="J14" s="4" t="str">
        <f>IFERROR(SMALL($C$2:$C$300,L14),"-")</f>
        <v>-</v>
      </c>
      <c r="K14" s="7"/>
      <c r="L14">
        <v>1</v>
      </c>
    </row>
    <row r="15" spans="1:12">
      <c r="A15" s="3" t="str">
        <f>IFERROR(VLOOKUP(Poles!F15,$F$3:$G$5,2,TRUE),"")</f>
        <v/>
      </c>
      <c r="B15" s="10" t="str">
        <f>IFERROR(IF(A15=$B$1,Poles!F15,""),"")</f>
        <v/>
      </c>
      <c r="C15" s="10" t="str">
        <f>IFERROR(IF(A15=$C$1,Poles!F15,""),"")</f>
        <v/>
      </c>
      <c r="D15" s="10" t="str">
        <f>IFERROR(IF(A15=$D$1,Poles!F15,""),"")</f>
        <v/>
      </c>
      <c r="E15" s="20"/>
      <c r="F15" s="186"/>
      <c r="G15" s="21" t="str">
        <f>IF(H15="-","-","2nd")</f>
        <v>-</v>
      </c>
      <c r="H15" s="21" t="str">
        <f>IFERROR(INDEX(Poles!B:F,MATCH(J15,Poles!F:F,0),1),"-")</f>
        <v>-</v>
      </c>
      <c r="I15" s="21" t="str">
        <f>IFERROR(INDEX(Poles!B:F,MATCH(J15,Poles!F:F,0),2),"-")</f>
        <v>-</v>
      </c>
      <c r="J15" s="4" t="str">
        <f t="shared" ref="J15:J17" si="1">IFERROR(SMALL($C$2:$C$300,L15),"-")</f>
        <v>-</v>
      </c>
      <c r="K15" s="7"/>
      <c r="L15">
        <v>2</v>
      </c>
    </row>
    <row r="16" spans="1:12">
      <c r="A16" s="3" t="str">
        <f>IFERROR(VLOOKUP(Poles!F16,$F$3:$G$5,2,TRUE),"")</f>
        <v/>
      </c>
      <c r="B16" s="10" t="str">
        <f>IFERROR(IF(A16=$B$1,Poles!F16,""),"")</f>
        <v/>
      </c>
      <c r="C16" s="10" t="str">
        <f>IFERROR(IF(A16=$C$1,Poles!F16,""),"")</f>
        <v/>
      </c>
      <c r="D16" s="10" t="str">
        <f>IFERROR(IF(A16=$D$1,Poles!F16,""),"")</f>
        <v/>
      </c>
      <c r="E16" s="20"/>
      <c r="F16" s="186"/>
      <c r="G16" s="21" t="str">
        <f>IF(H16="-","-","3rd")</f>
        <v>-</v>
      </c>
      <c r="H16" s="21" t="str">
        <f>IFERROR(INDEX(Poles!B:F,MATCH(J16,Poles!F:F,0),1),"-")</f>
        <v>-</v>
      </c>
      <c r="I16" s="21" t="str">
        <f>IFERROR(INDEX(Poles!B:F,MATCH(J16,Poles!F:F,0),2),"-")</f>
        <v>-</v>
      </c>
      <c r="J16" s="4" t="str">
        <f t="shared" si="1"/>
        <v>-</v>
      </c>
      <c r="K16" s="7"/>
      <c r="L16">
        <v>3</v>
      </c>
    </row>
    <row r="17" spans="1:12">
      <c r="A17" s="3" t="str">
        <f>IFERROR(VLOOKUP(Poles!F17,$F$3:$G$5,2,TRUE),"")</f>
        <v/>
      </c>
      <c r="B17" s="10" t="str">
        <f>IFERROR(IF(A17=$B$1,Poles!F17,""),"")</f>
        <v/>
      </c>
      <c r="C17" s="10" t="str">
        <f>IFERROR(IF(A17=$C$1,Poles!F17,""),"")</f>
        <v/>
      </c>
      <c r="D17" s="10" t="str">
        <f>IFERROR(IF(A17=$D$1,Poles!F17,""),"")</f>
        <v/>
      </c>
      <c r="E17" s="20"/>
      <c r="F17" s="186"/>
      <c r="G17" s="21" t="str">
        <f>IF(H17="-","-","4th")</f>
        <v>-</v>
      </c>
      <c r="H17" s="21" t="str">
        <f>IFERROR(INDEX(Poles!B:F,MATCH(J17,Poles!F:F,0),1),"-")</f>
        <v>-</v>
      </c>
      <c r="I17" s="21" t="str">
        <f>IFERROR(INDEX(Poles!B:F,MATCH(J17,Poles!F:F,0),2),"-")</f>
        <v>-</v>
      </c>
      <c r="J17" s="4" t="str">
        <f t="shared" si="1"/>
        <v>-</v>
      </c>
      <c r="K17" s="7"/>
      <c r="L17">
        <v>4</v>
      </c>
    </row>
    <row r="18" spans="1:12">
      <c r="A18" s="3" t="str">
        <f>IFERROR(VLOOKUP(Poles!F18,$F$3:$G$5,2,TRUE),"")</f>
        <v/>
      </c>
      <c r="B18" s="10" t="str">
        <f>IFERROR(IF(A18=$B$1,Poles!F18,""),"")</f>
        <v/>
      </c>
      <c r="C18" s="10" t="str">
        <f>IFERROR(IF(A18=$C$1,Poles!F18,""),"")</f>
        <v/>
      </c>
      <c r="D18" s="10" t="str">
        <f>IFERROR(IF(A18=$D$1,Poles!F18,""),"")</f>
        <v/>
      </c>
      <c r="E18" s="20"/>
      <c r="F18" s="186"/>
      <c r="G18" s="21" t="str">
        <f>IF(H18="-","-","5th")</f>
        <v>-</v>
      </c>
      <c r="H18" s="21" t="str">
        <f>IFERROR(INDEX(Poles!B:F,MATCH(J18,Poles!F:F,0),1),"-")</f>
        <v>-</v>
      </c>
      <c r="I18" s="21" t="str">
        <f>IFERROR(INDEX(Poles!B:F,MATCH(J18,Poles!F:F,0),2),"-")</f>
        <v>-</v>
      </c>
      <c r="J18" s="4" t="str">
        <f>IFERROR(SMALL($C$2:$C$300,L18),"-")</f>
        <v>-</v>
      </c>
      <c r="K18" s="7"/>
      <c r="L18">
        <v>5</v>
      </c>
    </row>
    <row r="19" spans="1:12">
      <c r="A19" s="3" t="str">
        <f>IFERROR(VLOOKUP(Poles!F19,$F$3:$G$5,2,TRUE),"")</f>
        <v/>
      </c>
      <c r="B19" s="10" t="str">
        <f>IFERROR(IF(A19=$B$1,Poles!F19,""),"")</f>
        <v/>
      </c>
      <c r="C19" s="10" t="str">
        <f>IFERROR(IF(A19=$C$1,Poles!F19,""),"")</f>
        <v/>
      </c>
      <c r="D19" s="10" t="str">
        <f>IFERROR(IF(A19=$D$1,Poles!F19,""),"")</f>
        <v/>
      </c>
      <c r="E19" s="20"/>
      <c r="F19" s="6"/>
      <c r="G19" s="22"/>
      <c r="H19" s="22"/>
      <c r="I19" s="22"/>
      <c r="J19" s="102"/>
      <c r="K19" s="7"/>
    </row>
    <row r="20" spans="1:12">
      <c r="A20" s="3" t="str">
        <f>IFERROR(VLOOKUP(Poles!F20,$F$3:$G$5,2,TRUE),"")</f>
        <v/>
      </c>
      <c r="B20" s="10" t="str">
        <f>IFERROR(IF(A20=$B$1,Poles!F20,""),"")</f>
        <v/>
      </c>
      <c r="C20" s="10" t="str">
        <f>IFERROR(IF(A20=$C$1,Poles!F20,""),"")</f>
        <v/>
      </c>
      <c r="D20" s="10" t="str">
        <f>IFERROR(IF(A20=$D$1,Poles!F20,""),"")</f>
        <v/>
      </c>
      <c r="E20" s="20"/>
      <c r="F20" s="186" t="s">
        <v>5</v>
      </c>
      <c r="G20" s="21" t="str">
        <f>IF(H20="-","-","1st")</f>
        <v>-</v>
      </c>
      <c r="H20" s="21" t="str">
        <f>IFERROR(INDEX(Poles!B:F,MATCH(J20,Poles!F:F,0),1),"-")</f>
        <v>-</v>
      </c>
      <c r="I20" s="21" t="str">
        <f>IFERROR(INDEX(Poles!B:F,MATCH(J20,Poles!F:F,0),2),"-")</f>
        <v>-</v>
      </c>
      <c r="J20" s="103" t="str">
        <f>IFERROR(IF(SMALL($D$2:$D$300,L20)&lt;900,SMALL($D$2:$D$300,L20),"-"),"-")</f>
        <v>-</v>
      </c>
      <c r="K20" s="7"/>
      <c r="L20">
        <v>1</v>
      </c>
    </row>
    <row r="21" spans="1:12">
      <c r="A21" s="3" t="str">
        <f>IFERROR(VLOOKUP(Poles!F21,$F$3:$G$5,2,TRUE),"")</f>
        <v/>
      </c>
      <c r="B21" s="10" t="str">
        <f>IFERROR(IF(A21=$B$1,Poles!F21,""),"")</f>
        <v/>
      </c>
      <c r="C21" s="10" t="str">
        <f>IFERROR(IF(A21=$C$1,Poles!F21,""),"")</f>
        <v/>
      </c>
      <c r="D21" s="10" t="str">
        <f>IFERROR(IF(A21=$D$1,Poles!F21,""),"")</f>
        <v/>
      </c>
      <c r="E21" s="20"/>
      <c r="F21" s="186"/>
      <c r="G21" s="21" t="str">
        <f>IF(H21="-","-","2nd")</f>
        <v>-</v>
      </c>
      <c r="H21" s="21" t="str">
        <f>IFERROR(INDEX(Poles!B:F,MATCH(J21,Poles!F:F,0),1),"-")</f>
        <v>-</v>
      </c>
      <c r="I21" s="21" t="str">
        <f>IFERROR(INDEX(Poles!B:F,MATCH(J21,Poles!F:F,0),2),"-")</f>
        <v>-</v>
      </c>
      <c r="J21" s="103" t="str">
        <f t="shared" ref="J21:J24" si="2">IFERROR(IF(SMALL($D$2:$D$300,L21)&lt;900,SMALL($D$2:$D$300,L21),"-"),"-")</f>
        <v>-</v>
      </c>
      <c r="K21" s="7"/>
      <c r="L21">
        <v>2</v>
      </c>
    </row>
    <row r="22" spans="1:12">
      <c r="A22" s="3" t="str">
        <f>IFERROR(VLOOKUP(Poles!F22,$F$3:$G$5,2,TRUE),"")</f>
        <v/>
      </c>
      <c r="B22" s="10" t="str">
        <f>IFERROR(IF(A22=$B$1,Poles!F22,""),"")</f>
        <v/>
      </c>
      <c r="C22" s="10" t="str">
        <f>IFERROR(IF(A22=$C$1,Poles!F22,""),"")</f>
        <v/>
      </c>
      <c r="D22" s="10" t="str">
        <f>IFERROR(IF(A22=$D$1,Poles!F22,""),"")</f>
        <v/>
      </c>
      <c r="E22" s="20"/>
      <c r="F22" s="186"/>
      <c r="G22" s="21" t="str">
        <f>IF(H22="-","-","3rd")</f>
        <v>-</v>
      </c>
      <c r="H22" s="21" t="str">
        <f>IFERROR(INDEX(Poles!B:F,MATCH(J22,Poles!F:F,0),1),"-")</f>
        <v>-</v>
      </c>
      <c r="I22" s="21" t="str">
        <f>IFERROR(INDEX(Poles!B:F,MATCH(J22,Poles!F:F,0),2),"-")</f>
        <v>-</v>
      </c>
      <c r="J22" s="103" t="str">
        <f t="shared" si="2"/>
        <v>-</v>
      </c>
      <c r="K22" s="7"/>
      <c r="L22">
        <v>3</v>
      </c>
    </row>
    <row r="23" spans="1:12">
      <c r="A23" s="3" t="str">
        <f>IFERROR(VLOOKUP(Poles!F23,$F$3:$G$5,2,TRUE),"")</f>
        <v/>
      </c>
      <c r="B23" s="10" t="str">
        <f>IFERROR(IF(A23=$B$1,Poles!F23,""),"")</f>
        <v/>
      </c>
      <c r="C23" s="10" t="str">
        <f>IFERROR(IF(A23=$C$1,Poles!F23,""),"")</f>
        <v/>
      </c>
      <c r="D23" s="10" t="str">
        <f>IFERROR(IF(A23=$D$1,Poles!F23,""),"")</f>
        <v/>
      </c>
      <c r="E23" s="20"/>
      <c r="F23" s="186"/>
      <c r="G23" s="21" t="str">
        <f>IF(H23="-","-","4th")</f>
        <v>-</v>
      </c>
      <c r="H23" s="21" t="str">
        <f>IFERROR(INDEX(Poles!B:F,MATCH(J23,Poles!F:F,0),1),"-")</f>
        <v>-</v>
      </c>
      <c r="I23" s="21" t="str">
        <f>IFERROR(INDEX(Poles!B:F,MATCH(J23,Poles!F:F,0),2),"-")</f>
        <v>-</v>
      </c>
      <c r="J23" s="103" t="str">
        <f t="shared" si="2"/>
        <v>-</v>
      </c>
      <c r="K23" s="7"/>
      <c r="L23">
        <v>4</v>
      </c>
    </row>
    <row r="24" spans="1:12" ht="15.75" thickBot="1">
      <c r="A24" s="3" t="str">
        <f>IFERROR(VLOOKUP(Poles!F24,$F$3:$G$5,2,TRUE),"")</f>
        <v/>
      </c>
      <c r="B24" s="10" t="str">
        <f>IFERROR(IF(A24=$B$1,Poles!F24,""),"")</f>
        <v/>
      </c>
      <c r="C24" s="10" t="str">
        <f>IFERROR(IF(A24=$C$1,Poles!F24,""),"")</f>
        <v/>
      </c>
      <c r="D24" s="10" t="str">
        <f>IFERROR(IF(A24=$D$1,Poles!F24,""),"")</f>
        <v/>
      </c>
      <c r="E24" s="20"/>
      <c r="F24" s="187"/>
      <c r="G24" s="18" t="str">
        <f>IF(H24="-","-","5th")</f>
        <v>-</v>
      </c>
      <c r="H24" s="18" t="str">
        <f>IFERROR(INDEX(Poles!B:F,MATCH(J24,Poles!F:F,0),1),"-")</f>
        <v>-</v>
      </c>
      <c r="I24" s="18" t="str">
        <f>IFERROR(INDEX(Poles!B:F,MATCH(J24,Poles!F:F,0),2),"-")</f>
        <v>-</v>
      </c>
      <c r="J24" s="162" t="str">
        <f t="shared" si="2"/>
        <v>-</v>
      </c>
      <c r="K24" s="8"/>
      <c r="L24">
        <v>5</v>
      </c>
    </row>
    <row r="25" spans="1:12">
      <c r="A25" s="3" t="str">
        <f>IFERROR(VLOOKUP(Poles!F25,$F$3:$G$5,2,TRUE),"")</f>
        <v/>
      </c>
      <c r="B25" s="10" t="str">
        <f>IFERROR(IF(A25=$B$1,Poles!F25,""),"")</f>
        <v/>
      </c>
      <c r="C25" s="10" t="str">
        <f>IFERROR(IF(A25=$C$1,Poles!F25,""),"")</f>
        <v/>
      </c>
      <c r="D25" s="10" t="str">
        <f>IFERROR(IF(A25=$D$1,Poles!F25,""),"")</f>
        <v/>
      </c>
      <c r="E25" s="20"/>
    </row>
    <row r="26" spans="1:12">
      <c r="A26" s="3" t="str">
        <f>IFERROR(VLOOKUP(Poles!F26,$F$3:$G$5,2,TRUE),"")</f>
        <v/>
      </c>
      <c r="B26" s="10" t="str">
        <f>IFERROR(IF(A26=$B$1,Poles!F26,""),"")</f>
        <v/>
      </c>
      <c r="C26" s="10" t="str">
        <f>IFERROR(IF(A26=$C$1,Poles!F26,""),"")</f>
        <v/>
      </c>
      <c r="D26" s="10" t="str">
        <f>IFERROR(IF(A26=$D$1,Poles!F26,""),"")</f>
        <v/>
      </c>
      <c r="E26" s="20"/>
    </row>
    <row r="27" spans="1:12">
      <c r="A27" s="3" t="str">
        <f>IFERROR(VLOOKUP(Poles!F27,$F$3:$G$5,2,TRUE),"")</f>
        <v/>
      </c>
      <c r="B27" s="10" t="str">
        <f>IFERROR(IF(A27=$B$1,Poles!F27,""),"")</f>
        <v/>
      </c>
      <c r="C27" s="10" t="str">
        <f>IFERROR(IF(A27=$C$1,Poles!F27,""),"")</f>
        <v/>
      </c>
      <c r="D27" s="10" t="str">
        <f>IFERROR(IF(A27=$D$1,Poles!F27,""),"")</f>
        <v/>
      </c>
      <c r="E27" s="20"/>
    </row>
    <row r="28" spans="1:12">
      <c r="A28" s="3" t="str">
        <f>IFERROR(VLOOKUP(Poles!F28,$F$3:$G$5,2,TRUE),"")</f>
        <v/>
      </c>
      <c r="B28" s="10" t="str">
        <f>IFERROR(IF(A28=$B$1,Poles!F28,""),"")</f>
        <v/>
      </c>
      <c r="C28" s="10" t="str">
        <f>IFERROR(IF(A28=$C$1,Poles!F28,""),"")</f>
        <v/>
      </c>
      <c r="D28" s="10" t="str">
        <f>IFERROR(IF(A28=$D$1,Poles!F28,""),"")</f>
        <v/>
      </c>
      <c r="E28" s="20"/>
    </row>
    <row r="29" spans="1:12">
      <c r="A29" s="3" t="str">
        <f>IFERROR(VLOOKUP(Poles!F29,$F$3:$G$5,2,TRUE),"")</f>
        <v/>
      </c>
      <c r="B29" s="10" t="str">
        <f>IFERROR(IF(A29=$B$1,Poles!F29,""),"")</f>
        <v/>
      </c>
      <c r="C29" s="10" t="str">
        <f>IFERROR(IF(A29=$C$1,Poles!F29,""),"")</f>
        <v/>
      </c>
      <c r="D29" s="10" t="str">
        <f>IFERROR(IF(A29=$D$1,Poles!F29,""),"")</f>
        <v/>
      </c>
      <c r="E29" s="20"/>
    </row>
    <row r="30" spans="1:12">
      <c r="A30" s="3" t="str">
        <f>IFERROR(VLOOKUP(Poles!F30,$F$3:$G$5,2,TRUE),"")</f>
        <v/>
      </c>
      <c r="B30" s="10" t="str">
        <f>IFERROR(IF(A30=$B$1,Poles!F30,""),"")</f>
        <v/>
      </c>
      <c r="C30" s="10" t="str">
        <f>IFERROR(IF(A30=$C$1,Poles!F30,""),"")</f>
        <v/>
      </c>
      <c r="D30" s="10" t="str">
        <f>IFERROR(IF(A30=$D$1,Poles!F30,""),"")</f>
        <v/>
      </c>
      <c r="E30" s="20"/>
    </row>
    <row r="31" spans="1:12">
      <c r="A31" s="3" t="str">
        <f>IFERROR(VLOOKUP(Poles!F31,$F$3:$G$5,2,TRUE),"")</f>
        <v/>
      </c>
      <c r="B31" s="10" t="str">
        <f>IFERROR(IF(A31=$B$1,Poles!F31,""),"")</f>
        <v/>
      </c>
      <c r="C31" s="10" t="str">
        <f>IFERROR(IF(A31=$C$1,Poles!F31,""),"")</f>
        <v/>
      </c>
      <c r="D31" s="10" t="str">
        <f>IFERROR(IF(A31=$D$1,Poles!F31,""),"")</f>
        <v/>
      </c>
      <c r="E31" s="20"/>
    </row>
    <row r="32" spans="1:12">
      <c r="A32" s="3" t="str">
        <f>IFERROR(VLOOKUP(Poles!F32,$F$3:$G$5,2,TRUE),"")</f>
        <v/>
      </c>
      <c r="B32" s="10" t="str">
        <f>IFERROR(IF(A32=$B$1,Poles!F32,""),"")</f>
        <v/>
      </c>
      <c r="C32" s="10" t="str">
        <f>IFERROR(IF(A32=$C$1,Poles!F32,""),"")</f>
        <v/>
      </c>
      <c r="D32" s="10" t="str">
        <f>IFERROR(IF(A32=$D$1,Poles!F32,""),"")</f>
        <v/>
      </c>
      <c r="E32" s="20"/>
    </row>
    <row r="33" spans="1:5">
      <c r="A33" s="3" t="str">
        <f>IFERROR(VLOOKUP(Poles!F33,$F$3:$G$5,2,TRUE),"")</f>
        <v/>
      </c>
      <c r="B33" s="10" t="str">
        <f>IFERROR(IF(A33=$B$1,Poles!F33,""),"")</f>
        <v/>
      </c>
      <c r="C33" s="10" t="str">
        <f>IFERROR(IF(A33=$C$1,Poles!F33,""),"")</f>
        <v/>
      </c>
      <c r="D33" s="10" t="str">
        <f>IFERROR(IF(A33=$D$1,Poles!F33,""),"")</f>
        <v/>
      </c>
      <c r="E33" s="20"/>
    </row>
    <row r="34" spans="1:5">
      <c r="A34" s="3" t="str">
        <f>IFERROR(VLOOKUP(Poles!F34,$F$3:$G$5,2,TRUE),"")</f>
        <v/>
      </c>
      <c r="B34" s="10" t="str">
        <f>IFERROR(IF(A34=$B$1,Poles!F34,""),"")</f>
        <v/>
      </c>
      <c r="C34" s="10" t="str">
        <f>IFERROR(IF(A34=$C$1,Poles!F34,""),"")</f>
        <v/>
      </c>
      <c r="D34" s="10" t="str">
        <f>IFERROR(IF(A34=$D$1,Poles!F34,""),"")</f>
        <v/>
      </c>
      <c r="E34" s="20"/>
    </row>
    <row r="35" spans="1:5">
      <c r="A35" s="3" t="str">
        <f>IFERROR(VLOOKUP(Poles!F35,$F$3:$G$5,2,TRUE),"")</f>
        <v/>
      </c>
      <c r="B35" s="10" t="str">
        <f>IFERROR(IF(A35=$B$1,Poles!F35,""),"")</f>
        <v/>
      </c>
      <c r="C35" s="10" t="str">
        <f>IFERROR(IF(A35=$C$1,Poles!F35,""),"")</f>
        <v/>
      </c>
      <c r="D35" s="10" t="str">
        <f>IFERROR(IF(A35=$D$1,Poles!F35,""),"")</f>
        <v/>
      </c>
      <c r="E35" s="20"/>
    </row>
    <row r="36" spans="1:5">
      <c r="A36" s="3" t="str">
        <f>IFERROR(VLOOKUP(Poles!F36,$F$3:$G$5,2,TRUE),"")</f>
        <v/>
      </c>
      <c r="B36" s="10" t="str">
        <f>IFERROR(IF(A36=$B$1,Poles!F36,""),"")</f>
        <v/>
      </c>
      <c r="C36" s="10" t="str">
        <f>IFERROR(IF(A36=$C$1,Poles!F36,""),"")</f>
        <v/>
      </c>
      <c r="D36" s="10" t="str">
        <f>IFERROR(IF(A36=$D$1,Poles!F36,""),"")</f>
        <v/>
      </c>
      <c r="E36" s="20"/>
    </row>
    <row r="37" spans="1:5">
      <c r="A37" s="3" t="str">
        <f>IFERROR(VLOOKUP(Poles!F37,$F$3:$G$5,2,TRUE),"")</f>
        <v/>
      </c>
      <c r="B37" s="10" t="str">
        <f>IFERROR(IF(A37=$B$1,Poles!F37,""),"")</f>
        <v/>
      </c>
      <c r="C37" s="10" t="str">
        <f>IFERROR(IF(A37=$C$1,Poles!F37,""),"")</f>
        <v/>
      </c>
      <c r="D37" s="10" t="str">
        <f>IFERROR(IF(A37=$D$1,Poles!F37,""),"")</f>
        <v/>
      </c>
      <c r="E37" s="20"/>
    </row>
    <row r="38" spans="1:5">
      <c r="A38" s="3" t="str">
        <f>IFERROR(VLOOKUP(Poles!F38,$F$3:$G$5,2,TRUE),"")</f>
        <v/>
      </c>
      <c r="B38" s="10" t="str">
        <f>IFERROR(IF(A38=$B$1,Poles!F38,""),"")</f>
        <v/>
      </c>
      <c r="C38" s="10" t="str">
        <f>IFERROR(IF(A38=$C$1,Poles!F38,""),"")</f>
        <v/>
      </c>
      <c r="D38" s="10" t="str">
        <f>IFERROR(IF(A38=$D$1,Poles!F38,""),"")</f>
        <v/>
      </c>
      <c r="E38" s="20"/>
    </row>
    <row r="39" spans="1:5">
      <c r="A39" s="3" t="str">
        <f>IFERROR(VLOOKUP(Poles!F39,$F$3:$G$5,2,TRUE),"")</f>
        <v/>
      </c>
      <c r="B39" s="10" t="str">
        <f>IFERROR(IF(A39=$B$1,Poles!F39,""),"")</f>
        <v/>
      </c>
      <c r="C39" s="10" t="str">
        <f>IFERROR(IF(A39=$C$1,Poles!F39,""),"")</f>
        <v/>
      </c>
      <c r="D39" s="10" t="str">
        <f>IFERROR(IF(A39=$D$1,Poles!F39,""),"")</f>
        <v/>
      </c>
      <c r="E39" s="20"/>
    </row>
    <row r="40" spans="1:5">
      <c r="A40" s="3" t="str">
        <f>IFERROR(VLOOKUP(Poles!F40,$F$3:$G$5,2,TRUE),"")</f>
        <v/>
      </c>
      <c r="B40" s="10" t="str">
        <f>IFERROR(IF(A40=$B$1,Poles!F40,""),"")</f>
        <v/>
      </c>
      <c r="C40" s="10" t="str">
        <f>IFERROR(IF(A40=$C$1,Poles!F40,""),"")</f>
        <v/>
      </c>
      <c r="D40" s="10" t="str">
        <f>IFERROR(IF(A40=$D$1,Poles!F40,""),"")</f>
        <v/>
      </c>
      <c r="E40" s="20"/>
    </row>
    <row r="41" spans="1:5">
      <c r="A41" s="3" t="str">
        <f>IFERROR(VLOOKUP(Poles!F41,$F$3:$G$5,2,TRUE),"")</f>
        <v/>
      </c>
      <c r="B41" s="10" t="str">
        <f>IFERROR(IF(A41=$B$1,Poles!F41,""),"")</f>
        <v/>
      </c>
      <c r="C41" s="10" t="str">
        <f>IFERROR(IF(A41=$C$1,Poles!F41,""),"")</f>
        <v/>
      </c>
      <c r="D41" s="10" t="str">
        <f>IFERROR(IF(A41=$D$1,Poles!F41,""),"")</f>
        <v/>
      </c>
      <c r="E41" s="20"/>
    </row>
    <row r="42" spans="1:5">
      <c r="A42" s="3" t="str">
        <f>IFERROR(VLOOKUP(Poles!F42,$F$3:$G$5,2,TRUE),"")</f>
        <v/>
      </c>
      <c r="B42" s="10" t="str">
        <f>IFERROR(IF(A42=$B$1,Poles!F42,""),"")</f>
        <v/>
      </c>
      <c r="C42" s="10" t="str">
        <f>IFERROR(IF(A42=$C$1,Poles!F42,""),"")</f>
        <v/>
      </c>
      <c r="D42" s="10" t="str">
        <f>IFERROR(IF(A42=$D$1,Poles!F42,""),"")</f>
        <v/>
      </c>
      <c r="E42" s="20"/>
    </row>
    <row r="43" spans="1:5">
      <c r="A43" s="3" t="str">
        <f>IFERROR(VLOOKUP(Poles!F43,$F$3:$G$5,2,TRUE),"")</f>
        <v/>
      </c>
      <c r="B43" s="10" t="str">
        <f>IFERROR(IF(A43=$B$1,Poles!F43,""),"")</f>
        <v/>
      </c>
      <c r="C43" s="10" t="str">
        <f>IFERROR(IF(A43=$C$1,Poles!F43,""),"")</f>
        <v/>
      </c>
      <c r="D43" s="10" t="str">
        <f>IFERROR(IF(A43=$D$1,Poles!F43,""),"")</f>
        <v/>
      </c>
      <c r="E43" s="20"/>
    </row>
    <row r="44" spans="1:5">
      <c r="A44" s="3" t="str">
        <f>IFERROR(VLOOKUP(Poles!F44,$F$3:$G$5,2,TRUE),"")</f>
        <v/>
      </c>
      <c r="B44" s="10" t="str">
        <f>IFERROR(IF(A44=$B$1,Poles!F44,""),"")</f>
        <v/>
      </c>
      <c r="C44" s="10" t="str">
        <f>IFERROR(IF(A44=$C$1,Poles!F44,""),"")</f>
        <v/>
      </c>
      <c r="D44" s="10" t="str">
        <f>IFERROR(IF(A44=$D$1,Poles!F44,""),"")</f>
        <v/>
      </c>
      <c r="E44" s="20"/>
    </row>
    <row r="45" spans="1:5">
      <c r="A45" s="3" t="str">
        <f>IFERROR(VLOOKUP(Poles!F45,$F$3:$G$5,2,TRUE),"")</f>
        <v/>
      </c>
      <c r="B45" s="10" t="str">
        <f>IFERROR(IF(A45=$B$1,Poles!F45,""),"")</f>
        <v/>
      </c>
      <c r="C45" s="10" t="str">
        <f>IFERROR(IF(A45=$C$1,Poles!F45,""),"")</f>
        <v/>
      </c>
      <c r="D45" s="10" t="str">
        <f>IFERROR(IF(A45=$D$1,Poles!F45,""),"")</f>
        <v/>
      </c>
      <c r="E45" s="20"/>
    </row>
    <row r="46" spans="1:5">
      <c r="A46" s="3" t="str">
        <f>IFERROR(VLOOKUP(Poles!F46,$F$3:$G$5,2,TRUE),"")</f>
        <v/>
      </c>
      <c r="B46" s="10" t="str">
        <f>IFERROR(IF(A46=$B$1,Poles!F46,""),"")</f>
        <v/>
      </c>
      <c r="C46" s="10" t="str">
        <f>IFERROR(IF(A46=$C$1,Poles!F46,""),"")</f>
        <v/>
      </c>
      <c r="D46" s="10" t="str">
        <f>IFERROR(IF(A46=$D$1,Poles!F46,""),"")</f>
        <v/>
      </c>
      <c r="E46" s="20"/>
    </row>
    <row r="47" spans="1:5">
      <c r="A47" s="3" t="str">
        <f>IFERROR(VLOOKUP(Poles!F47,$F$3:$G$5,2,TRUE),"")</f>
        <v/>
      </c>
      <c r="B47" s="10" t="str">
        <f>IFERROR(IF(A47=$B$1,Poles!F47,""),"")</f>
        <v/>
      </c>
      <c r="C47" s="10" t="str">
        <f>IFERROR(IF(A47=$C$1,Poles!F47,""),"")</f>
        <v/>
      </c>
      <c r="D47" s="10" t="str">
        <f>IFERROR(IF(A47=$D$1,Poles!F47,""),"")</f>
        <v/>
      </c>
      <c r="E47" s="20"/>
    </row>
    <row r="48" spans="1:5">
      <c r="A48" s="3" t="str">
        <f>IFERROR(VLOOKUP(Poles!F48,$F$3:$G$5,2,TRUE),"")</f>
        <v/>
      </c>
      <c r="B48" s="10" t="str">
        <f>IFERROR(IF(A48=$B$1,Poles!F48,""),"")</f>
        <v/>
      </c>
      <c r="C48" s="10" t="str">
        <f>IFERROR(IF(A48=$C$1,Poles!F48,""),"")</f>
        <v/>
      </c>
      <c r="D48" s="10" t="str">
        <f>IFERROR(IF(A48=$D$1,Poles!F48,""),"")</f>
        <v/>
      </c>
      <c r="E48" s="20"/>
    </row>
    <row r="49" spans="1:5">
      <c r="A49" s="3" t="str">
        <f>IFERROR(VLOOKUP(Poles!F49,$F$3:$G$5,2,TRUE),"")</f>
        <v/>
      </c>
      <c r="B49" s="10" t="str">
        <f>IFERROR(IF(A49=$B$1,Poles!F49,""),"")</f>
        <v/>
      </c>
      <c r="C49" s="10" t="str">
        <f>IFERROR(IF(A49=$C$1,Poles!F49,""),"")</f>
        <v/>
      </c>
      <c r="D49" s="10" t="str">
        <f>IFERROR(IF(A49=$D$1,Poles!F49,""),"")</f>
        <v/>
      </c>
      <c r="E49" s="20"/>
    </row>
    <row r="50" spans="1:5">
      <c r="A50" s="3" t="str">
        <f>IFERROR(VLOOKUP(Poles!F50,$F$3:$G$5,2,TRUE),"")</f>
        <v/>
      </c>
      <c r="B50" s="10" t="str">
        <f>IFERROR(IF(A50=$B$1,Poles!F50,""),"")</f>
        <v/>
      </c>
      <c r="C50" s="10" t="str">
        <f>IFERROR(IF(A50=$C$1,Poles!F50,""),"")</f>
        <v/>
      </c>
      <c r="D50" s="10" t="str">
        <f>IFERROR(IF(A50=$D$1,Poles!F50,""),"")</f>
        <v/>
      </c>
      <c r="E50" s="20"/>
    </row>
    <row r="51" spans="1:5">
      <c r="A51" s="3" t="str">
        <f>IFERROR(VLOOKUP(Poles!F51,$F$3:$G$5,2,TRUE),"")</f>
        <v/>
      </c>
      <c r="B51" s="10" t="str">
        <f>IFERROR(IF(A51=$B$1,Poles!F51,""),"")</f>
        <v/>
      </c>
      <c r="C51" s="10" t="str">
        <f>IFERROR(IF(A51=$C$1,Poles!F51,""),"")</f>
        <v/>
      </c>
      <c r="D51" s="10" t="str">
        <f>IFERROR(IF(A51=$D$1,Poles!F51,""),"")</f>
        <v/>
      </c>
      <c r="E51" s="20"/>
    </row>
    <row r="52" spans="1:5">
      <c r="A52" s="3" t="str">
        <f>IFERROR(VLOOKUP(Poles!F52,$F$3:$G$5,2,TRUE),"")</f>
        <v/>
      </c>
      <c r="B52" s="10" t="str">
        <f>IFERROR(IF(A52=$B$1,Poles!F52,""),"")</f>
        <v/>
      </c>
      <c r="C52" s="10" t="str">
        <f>IFERROR(IF(A52=$C$1,Poles!F52,""),"")</f>
        <v/>
      </c>
      <c r="D52" s="10" t="str">
        <f>IFERROR(IF(A52=$D$1,Poles!F52,""),"")</f>
        <v/>
      </c>
    </row>
    <row r="53" spans="1:5">
      <c r="A53" s="3" t="str">
        <f>IFERROR(VLOOKUP(Poles!F53,$F$3:$G$5,2,TRUE),"")</f>
        <v/>
      </c>
      <c r="B53" s="10" t="str">
        <f>IFERROR(IF(A53=$B$1,Poles!F53,""),"")</f>
        <v/>
      </c>
      <c r="C53" s="10" t="str">
        <f>IFERROR(IF(A53=$C$1,Poles!F53,""),"")</f>
        <v/>
      </c>
      <c r="D53" s="10" t="str">
        <f>IFERROR(IF(A53=$D$1,Poles!F53,""),"")</f>
        <v/>
      </c>
    </row>
    <row r="54" spans="1:5">
      <c r="A54" s="3" t="str">
        <f>IFERROR(VLOOKUP(Poles!F54,$F$3:$G$5,2,TRUE),"")</f>
        <v/>
      </c>
      <c r="B54" s="10" t="str">
        <f>IFERROR(IF(A54=$B$1,Poles!F54,""),"")</f>
        <v/>
      </c>
      <c r="C54" s="10" t="str">
        <f>IFERROR(IF(A54=$C$1,Poles!F54,""),"")</f>
        <v/>
      </c>
      <c r="D54" s="10" t="str">
        <f>IFERROR(IF(A54=$D$1,Poles!F54,""),"")</f>
        <v/>
      </c>
    </row>
    <row r="55" spans="1:5">
      <c r="A55" s="3" t="str">
        <f>IFERROR(VLOOKUP(Poles!F55,$F$3:$G$5,2,TRUE),"")</f>
        <v/>
      </c>
      <c r="B55" s="10" t="str">
        <f>IFERROR(IF(A55=$B$1,Poles!F55,""),"")</f>
        <v/>
      </c>
      <c r="C55" s="10" t="str">
        <f>IFERROR(IF(A55=$C$1,Poles!F55,""),"")</f>
        <v/>
      </c>
      <c r="D55" s="10" t="str">
        <f>IFERROR(IF(A55=$D$1,Poles!F55,""),"")</f>
        <v/>
      </c>
    </row>
    <row r="56" spans="1:5">
      <c r="A56" s="3" t="str">
        <f>IFERROR(VLOOKUP(Poles!F56,$F$3:$G$5,2,TRUE),"")</f>
        <v/>
      </c>
      <c r="B56" s="10" t="str">
        <f>IFERROR(IF(A56=$B$1,Poles!F56,""),"")</f>
        <v/>
      </c>
      <c r="C56" s="10" t="str">
        <f>IFERROR(IF(A56=$C$1,Poles!F56,""),"")</f>
        <v/>
      </c>
      <c r="D56" s="10" t="str">
        <f>IFERROR(IF(A56=$D$1,Poles!F56,""),"")</f>
        <v/>
      </c>
    </row>
    <row r="57" spans="1:5">
      <c r="A57" s="3" t="str">
        <f>IFERROR(VLOOKUP(Poles!F57,$F$3:$G$5,2,TRUE),"")</f>
        <v/>
      </c>
      <c r="B57" s="10" t="str">
        <f>IFERROR(IF(A57=$B$1,Poles!F57,""),"")</f>
        <v/>
      </c>
      <c r="C57" s="10" t="str">
        <f>IFERROR(IF(A57=$C$1,Poles!F57,""),"")</f>
        <v/>
      </c>
      <c r="D57" s="10" t="str">
        <f>IFERROR(IF(A57=$D$1,Poles!F57,""),"")</f>
        <v/>
      </c>
    </row>
    <row r="58" spans="1:5">
      <c r="A58" s="3" t="str">
        <f>IFERROR(VLOOKUP(Poles!F58,$F$3:$G$5,2,TRUE),"")</f>
        <v/>
      </c>
      <c r="B58" s="10" t="str">
        <f>IFERROR(IF(A58=$B$1,Poles!F58,""),"")</f>
        <v/>
      </c>
      <c r="C58" s="10" t="str">
        <f>IFERROR(IF(A58=$C$1,Poles!F58,""),"")</f>
        <v/>
      </c>
      <c r="D58" s="10" t="str">
        <f>IFERROR(IF(A58=$D$1,Poles!F58,""),"")</f>
        <v/>
      </c>
    </row>
    <row r="59" spans="1:5">
      <c r="A59" s="3" t="str">
        <f>IFERROR(VLOOKUP(Poles!F59,$F$3:$G$5,2,TRUE),"")</f>
        <v/>
      </c>
      <c r="B59" s="10" t="str">
        <f>IFERROR(IF(A59=$B$1,Poles!F59,""),"")</f>
        <v/>
      </c>
      <c r="C59" s="10" t="str">
        <f>IFERROR(IF(A59=$C$1,Poles!F59,""),"")</f>
        <v/>
      </c>
      <c r="D59" s="10" t="str">
        <f>IFERROR(IF(A59=$D$1,Poles!F59,""),"")</f>
        <v/>
      </c>
    </row>
    <row r="60" spans="1:5">
      <c r="A60" s="3" t="str">
        <f>IFERROR(VLOOKUP(Poles!F60,$F$3:$G$5,2,TRUE),"")</f>
        <v/>
      </c>
      <c r="B60" s="10" t="str">
        <f>IFERROR(IF(A60=$B$1,Poles!F60,""),"")</f>
        <v/>
      </c>
      <c r="C60" s="10" t="str">
        <f>IFERROR(IF(A60=$C$1,Poles!F60,""),"")</f>
        <v/>
      </c>
      <c r="D60" s="10" t="str">
        <f>IFERROR(IF(A60=$D$1,Poles!F60,""),"")</f>
        <v/>
      </c>
    </row>
    <row r="61" spans="1:5">
      <c r="A61" s="3" t="str">
        <f>IFERROR(VLOOKUP(Poles!F61,$F$3:$G$5,2,TRUE),"")</f>
        <v/>
      </c>
      <c r="B61" s="10" t="str">
        <f>IFERROR(IF(A61=$B$1,Poles!F61,""),"")</f>
        <v/>
      </c>
      <c r="C61" s="10" t="str">
        <f>IFERROR(IF(A61=$C$1,Poles!F61,""),"")</f>
        <v/>
      </c>
      <c r="D61" s="10" t="str">
        <f>IFERROR(IF(A61=$D$1,Poles!F61,""),"")</f>
        <v/>
      </c>
    </row>
    <row r="62" spans="1:5">
      <c r="A62" s="3" t="str">
        <f>IFERROR(VLOOKUP(Poles!F62,$F$3:$G$5,2,TRUE),"")</f>
        <v/>
      </c>
      <c r="B62" s="10" t="str">
        <f>IFERROR(IF(A62=$B$1,Poles!F62,""),"")</f>
        <v/>
      </c>
      <c r="C62" s="10" t="str">
        <f>IFERROR(IF(A62=$C$1,Poles!F62,""),"")</f>
        <v/>
      </c>
      <c r="D62" s="10" t="str">
        <f>IFERROR(IF(A62=$D$1,Poles!F62,""),"")</f>
        <v/>
      </c>
    </row>
    <row r="63" spans="1:5">
      <c r="A63" s="3" t="str">
        <f>IFERROR(VLOOKUP(Poles!F63,$F$3:$G$5,2,TRUE),"")</f>
        <v/>
      </c>
      <c r="B63" s="10" t="str">
        <f>IFERROR(IF(A63=$B$1,Poles!F63,""),"")</f>
        <v/>
      </c>
      <c r="C63" s="10" t="str">
        <f>IFERROR(IF(A63=$C$1,Poles!F63,""),"")</f>
        <v/>
      </c>
      <c r="D63" s="10" t="str">
        <f>IFERROR(IF(A63=$D$1,Poles!F63,""),"")</f>
        <v/>
      </c>
    </row>
    <row r="64" spans="1:5">
      <c r="A64" s="3" t="str">
        <f>IFERROR(VLOOKUP(Poles!F64,$F$3:$G$5,2,TRUE),"")</f>
        <v/>
      </c>
      <c r="B64" s="10" t="str">
        <f>IFERROR(IF(A64=$B$1,Poles!F64,""),"")</f>
        <v/>
      </c>
      <c r="C64" s="10" t="str">
        <f>IFERROR(IF(A64=$C$1,Poles!F64,""),"")</f>
        <v/>
      </c>
      <c r="D64" s="10" t="str">
        <f>IFERROR(IF(A64=$D$1,Poles!F64,""),"")</f>
        <v/>
      </c>
    </row>
    <row r="65" spans="1:4">
      <c r="A65" s="3" t="str">
        <f>IFERROR(VLOOKUP(Poles!F65,$F$3:$G$5,2,TRUE),"")</f>
        <v/>
      </c>
      <c r="B65" s="10" t="str">
        <f>IFERROR(IF(A65=$B$1,Poles!F65,""),"")</f>
        <v/>
      </c>
      <c r="C65" s="10" t="str">
        <f>IFERROR(IF(A65=$C$1,Poles!F65,""),"")</f>
        <v/>
      </c>
      <c r="D65" s="10" t="str">
        <f>IFERROR(IF(A65=$D$1,Poles!F65,""),"")</f>
        <v/>
      </c>
    </row>
    <row r="66" spans="1:4">
      <c r="A66" s="3" t="str">
        <f>IFERROR(VLOOKUP(Poles!F66,$F$3:$G$5,2,TRUE),"")</f>
        <v/>
      </c>
      <c r="B66" s="10" t="str">
        <f>IFERROR(IF(A66=$B$1,Poles!F66,""),"")</f>
        <v/>
      </c>
      <c r="C66" s="10" t="str">
        <f>IFERROR(IF(A66=$C$1,Poles!F66,""),"")</f>
        <v/>
      </c>
      <c r="D66" s="10" t="str">
        <f>IFERROR(IF(A66=$D$1,Poles!F66,""),"")</f>
        <v/>
      </c>
    </row>
    <row r="67" spans="1:4">
      <c r="A67" s="3" t="str">
        <f>IFERROR(VLOOKUP(Poles!F67,$F$3:$G$5,2,TRUE),"")</f>
        <v/>
      </c>
      <c r="B67" s="10" t="str">
        <f>IFERROR(IF(A67=$B$1,Poles!F67,""),"")</f>
        <v/>
      </c>
      <c r="C67" s="10" t="str">
        <f>IFERROR(IF(A67=$C$1,Poles!F67,""),"")</f>
        <v/>
      </c>
      <c r="D67" s="10" t="str">
        <f>IFERROR(IF(A67=$D$1,Poles!F67,""),"")</f>
        <v/>
      </c>
    </row>
    <row r="68" spans="1:4">
      <c r="A68" s="3" t="str">
        <f>IFERROR(VLOOKUP(Poles!F68,$F$3:$G$5,2,TRUE),"")</f>
        <v/>
      </c>
      <c r="B68" s="10" t="str">
        <f>IFERROR(IF(A68=$B$1,Poles!F68,""),"")</f>
        <v/>
      </c>
      <c r="C68" s="10" t="str">
        <f>IFERROR(IF(A68=$C$1,Poles!F68,""),"")</f>
        <v/>
      </c>
      <c r="D68" s="10" t="str">
        <f>IFERROR(IF(A68=$D$1,Poles!F68,""),"")</f>
        <v/>
      </c>
    </row>
    <row r="69" spans="1:4">
      <c r="A69" s="3" t="str">
        <f>IFERROR(VLOOKUP(Poles!F69,$F$3:$G$5,2,TRUE),"")</f>
        <v/>
      </c>
      <c r="B69" s="10" t="str">
        <f>IFERROR(IF(A69=$B$1,Poles!F69,""),"")</f>
        <v/>
      </c>
      <c r="C69" s="10" t="str">
        <f>IFERROR(IF(A69=$C$1,Poles!F69,""),"")</f>
        <v/>
      </c>
      <c r="D69" s="10" t="str">
        <f>IFERROR(IF(A69=$D$1,Poles!F69,""),"")</f>
        <v/>
      </c>
    </row>
    <row r="70" spans="1:4">
      <c r="A70" s="3" t="str">
        <f>IFERROR(VLOOKUP(Poles!F70,$F$3:$G$5,2,TRUE),"")</f>
        <v/>
      </c>
      <c r="B70" s="10" t="str">
        <f>IFERROR(IF(A70=$B$1,Poles!F70,""),"")</f>
        <v/>
      </c>
      <c r="C70" s="10" t="str">
        <f>IFERROR(IF(A70=$C$1,Poles!F70,""),"")</f>
        <v/>
      </c>
      <c r="D70" s="10" t="str">
        <f>IFERROR(IF(A70=$D$1,Poles!F70,""),"")</f>
        <v/>
      </c>
    </row>
    <row r="71" spans="1:4">
      <c r="A71" s="3" t="str">
        <f>IFERROR(VLOOKUP(Poles!F71,$F$3:$G$5,2,TRUE),"")</f>
        <v/>
      </c>
      <c r="B71" s="10" t="str">
        <f>IFERROR(IF(A71=$B$1,Poles!F71,""),"")</f>
        <v/>
      </c>
      <c r="C71" s="10" t="str">
        <f>IFERROR(IF(A71=$C$1,Poles!F71,""),"")</f>
        <v/>
      </c>
      <c r="D71" s="10" t="str">
        <f>IFERROR(IF(A71=$D$1,Poles!F71,""),"")</f>
        <v/>
      </c>
    </row>
    <row r="72" spans="1:4">
      <c r="A72" s="3" t="str">
        <f>IFERROR(VLOOKUP(Poles!F72,$F$3:$G$5,2,TRUE),"")</f>
        <v/>
      </c>
      <c r="B72" s="10" t="str">
        <f>IFERROR(IF(A72=$B$1,Poles!F72,""),"")</f>
        <v/>
      </c>
      <c r="C72" s="10" t="str">
        <f>IFERROR(IF(A72=$C$1,Poles!F72,""),"")</f>
        <v/>
      </c>
      <c r="D72" s="10" t="str">
        <f>IFERROR(IF(A72=$D$1,Poles!F72,""),"")</f>
        <v/>
      </c>
    </row>
    <row r="73" spans="1:4">
      <c r="A73" s="3" t="str">
        <f>IFERROR(VLOOKUP(Poles!F73,$F$3:$G$5,2,TRUE),"")</f>
        <v/>
      </c>
      <c r="B73" s="10" t="str">
        <f>IFERROR(IF(A73=$B$1,Poles!F73,""),"")</f>
        <v/>
      </c>
      <c r="C73" s="10" t="str">
        <f>IFERROR(IF(A73=$C$1,Poles!F73,""),"")</f>
        <v/>
      </c>
      <c r="D73" s="10" t="str">
        <f>IFERROR(IF(A73=$D$1,Poles!F73,""),"")</f>
        <v/>
      </c>
    </row>
    <row r="74" spans="1:4">
      <c r="A74" s="3" t="str">
        <f>IFERROR(VLOOKUP(Poles!F74,$F$3:$G$5,2,TRUE),"")</f>
        <v/>
      </c>
      <c r="B74" s="10" t="str">
        <f>IFERROR(IF(A74=$B$1,Poles!F74,""),"")</f>
        <v/>
      </c>
      <c r="C74" s="10" t="str">
        <f>IFERROR(IF(A74=$C$1,Poles!F74,""),"")</f>
        <v/>
      </c>
      <c r="D74" s="10" t="str">
        <f>IFERROR(IF(A74=$D$1,Poles!F74,""),"")</f>
        <v/>
      </c>
    </row>
    <row r="75" spans="1:4">
      <c r="A75" s="3" t="str">
        <f>IFERROR(VLOOKUP(Poles!F75,$F$3:$G$5,2,TRUE),"")</f>
        <v/>
      </c>
      <c r="B75" s="10" t="str">
        <f>IFERROR(IF(A75=$B$1,Poles!F75,""),"")</f>
        <v/>
      </c>
      <c r="C75" s="10" t="str">
        <f>IFERROR(IF(A75=$C$1,Poles!F75,""),"")</f>
        <v/>
      </c>
      <c r="D75" s="10" t="str">
        <f>IFERROR(IF(A75=$D$1,Poles!F75,""),"")</f>
        <v/>
      </c>
    </row>
    <row r="76" spans="1:4">
      <c r="A76" s="3" t="str">
        <f>IFERROR(VLOOKUP(Poles!F76,$F$3:$G$5,2,TRUE),"")</f>
        <v/>
      </c>
      <c r="B76" s="10" t="str">
        <f>IFERROR(IF(A76=$B$1,Poles!F76,""),"")</f>
        <v/>
      </c>
      <c r="C76" s="10" t="str">
        <f>IFERROR(IF(A76=$C$1,Poles!F76,""),"")</f>
        <v/>
      </c>
      <c r="D76" s="10" t="str">
        <f>IFERROR(IF(A76=$D$1,Poles!F76,""),"")</f>
        <v/>
      </c>
    </row>
    <row r="77" spans="1:4">
      <c r="A77" s="3" t="str">
        <f>IFERROR(VLOOKUP(Poles!F77,$F$3:$G$5,2,TRUE),"")</f>
        <v/>
      </c>
      <c r="B77" s="10" t="str">
        <f>IFERROR(IF(A77=$B$1,Poles!F77,""),"")</f>
        <v/>
      </c>
      <c r="C77" s="10" t="str">
        <f>IFERROR(IF(A77=$C$1,Poles!F77,""),"")</f>
        <v/>
      </c>
      <c r="D77" s="10" t="str">
        <f>IFERROR(IF(A77=$D$1,Poles!F77,""),"")</f>
        <v/>
      </c>
    </row>
    <row r="78" spans="1:4">
      <c r="A78" s="3" t="str">
        <f>IFERROR(VLOOKUP(Poles!F78,$F$3:$G$5,2,TRUE),"")</f>
        <v/>
      </c>
      <c r="B78" s="10" t="str">
        <f>IFERROR(IF(A78=$B$1,Poles!F78,""),"")</f>
        <v/>
      </c>
      <c r="C78" s="10" t="str">
        <f>IFERROR(IF(A78=$C$1,Poles!F78,""),"")</f>
        <v/>
      </c>
      <c r="D78" s="10" t="str">
        <f>IFERROR(IF(A78=$D$1,Poles!F78,""),"")</f>
        <v/>
      </c>
    </row>
    <row r="79" spans="1:4">
      <c r="A79" s="3" t="str">
        <f>IFERROR(VLOOKUP(Poles!F79,$F$3:$G$5,2,TRUE),"")</f>
        <v/>
      </c>
      <c r="B79" s="10" t="str">
        <f>IFERROR(IF(A79=$B$1,Poles!F79,""),"")</f>
        <v/>
      </c>
      <c r="C79" s="10" t="str">
        <f>IFERROR(IF(A79=$C$1,Poles!F79,""),"")</f>
        <v/>
      </c>
      <c r="D79" s="10" t="str">
        <f>IFERROR(IF(A79=$D$1,Poles!F79,""),"")</f>
        <v/>
      </c>
    </row>
    <row r="80" spans="1:4">
      <c r="A80" s="3" t="str">
        <f>IFERROR(VLOOKUP(Poles!F80,$F$3:$G$5,2,TRUE),"")</f>
        <v/>
      </c>
      <c r="B80" s="10" t="str">
        <f>IFERROR(IF(A80=$B$1,Poles!F80,""),"")</f>
        <v/>
      </c>
      <c r="C80" s="10" t="str">
        <f>IFERROR(IF(A80=$C$1,Poles!F80,""),"")</f>
        <v/>
      </c>
      <c r="D80" s="10" t="str">
        <f>IFERROR(IF(A80=$D$1,Poles!F80,""),"")</f>
        <v/>
      </c>
    </row>
    <row r="81" spans="1:4">
      <c r="A81" s="3" t="str">
        <f>IFERROR(VLOOKUP(Poles!F81,$F$3:$G$5,2,TRUE),"")</f>
        <v/>
      </c>
      <c r="B81" s="10" t="str">
        <f>IFERROR(IF(A81=$B$1,Poles!F81,""),"")</f>
        <v/>
      </c>
      <c r="C81" s="10" t="str">
        <f>IFERROR(IF(A81=$C$1,Poles!F81,""),"")</f>
        <v/>
      </c>
      <c r="D81" s="10" t="str">
        <f>IFERROR(IF(A81=$D$1,Poles!F81,""),"")</f>
        <v/>
      </c>
    </row>
    <row r="82" spans="1:4">
      <c r="A82" s="3" t="str">
        <f>IFERROR(VLOOKUP(Poles!F82,$F$3:$G$5,2,TRUE),"")</f>
        <v/>
      </c>
      <c r="B82" s="10" t="str">
        <f>IFERROR(IF(A82=$B$1,Poles!F82,""),"")</f>
        <v/>
      </c>
      <c r="C82" s="10" t="str">
        <f>IFERROR(IF(A82=$C$1,Poles!F82,""),"")</f>
        <v/>
      </c>
      <c r="D82" s="10" t="str">
        <f>IFERROR(IF(A82=$D$1,Poles!F82,""),"")</f>
        <v/>
      </c>
    </row>
    <row r="83" spans="1:4">
      <c r="A83" s="3" t="str">
        <f>IFERROR(VLOOKUP(Poles!F83,$F$3:$G$5,2,TRUE),"")</f>
        <v/>
      </c>
      <c r="B83" s="10" t="str">
        <f>IFERROR(IF(A83=$B$1,Poles!F83,""),"")</f>
        <v/>
      </c>
      <c r="C83" s="10" t="str">
        <f>IFERROR(IF(A83=$C$1,Poles!F83,""),"")</f>
        <v/>
      </c>
      <c r="D83" s="10" t="str">
        <f>IFERROR(IF(A83=$D$1,Poles!F83,""),"")</f>
        <v/>
      </c>
    </row>
    <row r="84" spans="1:4">
      <c r="A84" s="3" t="str">
        <f>IFERROR(VLOOKUP(Poles!F84,$F$3:$G$5,2,TRUE),"")</f>
        <v/>
      </c>
      <c r="B84" s="10" t="str">
        <f>IFERROR(IF(A84=$B$1,Poles!F84,""),"")</f>
        <v/>
      </c>
      <c r="C84" s="10" t="str">
        <f>IFERROR(IF(A84=$C$1,Poles!F84,""),"")</f>
        <v/>
      </c>
      <c r="D84" s="10" t="str">
        <f>IFERROR(IF(A84=$D$1,Poles!F84,""),"")</f>
        <v/>
      </c>
    </row>
    <row r="85" spans="1:4">
      <c r="A85" s="3" t="str">
        <f>IFERROR(VLOOKUP(Poles!F85,$F$3:$G$5,2,TRUE),"")</f>
        <v/>
      </c>
      <c r="B85" s="10" t="str">
        <f>IFERROR(IF(A85=$B$1,Poles!F85,""),"")</f>
        <v/>
      </c>
      <c r="C85" s="10" t="str">
        <f>IFERROR(IF(A85=$C$1,Poles!F85,""),"")</f>
        <v/>
      </c>
      <c r="D85" s="10" t="str">
        <f>IFERROR(IF(A85=$D$1,Poles!F85,""),"")</f>
        <v/>
      </c>
    </row>
    <row r="86" spans="1:4">
      <c r="A86" s="3" t="str">
        <f>IFERROR(VLOOKUP(Poles!F86,$F$3:$G$5,2,TRUE),"")</f>
        <v/>
      </c>
      <c r="B86" s="10" t="str">
        <f>IFERROR(IF(A86=$B$1,Poles!F86,""),"")</f>
        <v/>
      </c>
      <c r="C86" s="10" t="str">
        <f>IFERROR(IF(A86=$C$1,Poles!F86,""),"")</f>
        <v/>
      </c>
      <c r="D86" s="10" t="str">
        <f>IFERROR(IF(A86=$D$1,Poles!F86,""),"")</f>
        <v/>
      </c>
    </row>
    <row r="87" spans="1:4">
      <c r="A87" s="3" t="str">
        <f>IFERROR(VLOOKUP(Poles!F87,$F$3:$G$5,2,TRUE),"")</f>
        <v/>
      </c>
      <c r="B87" s="10" t="str">
        <f>IFERROR(IF(A87=$B$1,Poles!F87,""),"")</f>
        <v/>
      </c>
      <c r="C87" s="10" t="str">
        <f>IFERROR(IF(A87=$C$1,Poles!F87,""),"")</f>
        <v/>
      </c>
      <c r="D87" s="10" t="str">
        <f>IFERROR(IF(A87=$D$1,Poles!F87,""),"")</f>
        <v/>
      </c>
    </row>
    <row r="88" spans="1:4">
      <c r="A88" s="3" t="str">
        <f>IFERROR(VLOOKUP(Poles!F88,$F$3:$G$5,2,TRUE),"")</f>
        <v/>
      </c>
      <c r="B88" s="10" t="str">
        <f>IFERROR(IF(A88=$B$1,Poles!F88,""),"")</f>
        <v/>
      </c>
      <c r="C88" s="10" t="str">
        <f>IFERROR(IF(A88=$C$1,Poles!F88,""),"")</f>
        <v/>
      </c>
      <c r="D88" s="10" t="str">
        <f>IFERROR(IF(A88=$D$1,Poles!F88,""),"")</f>
        <v/>
      </c>
    </row>
    <row r="89" spans="1:4">
      <c r="A89" s="3" t="str">
        <f>IFERROR(VLOOKUP(Poles!F89,$F$3:$G$5,2,TRUE),"")</f>
        <v/>
      </c>
      <c r="B89" s="10" t="str">
        <f>IFERROR(IF(A89=$B$1,Poles!F89,""),"")</f>
        <v/>
      </c>
      <c r="C89" s="10" t="str">
        <f>IFERROR(IF(A89=$C$1,Poles!F89,""),"")</f>
        <v/>
      </c>
      <c r="D89" s="10" t="str">
        <f>IFERROR(IF(A89=$D$1,Poles!F89,""),"")</f>
        <v/>
      </c>
    </row>
    <row r="90" spans="1:4">
      <c r="A90" s="3" t="str">
        <f>IFERROR(VLOOKUP(Poles!F90,$F$3:$G$5,2,TRUE),"")</f>
        <v/>
      </c>
      <c r="B90" s="10" t="str">
        <f>IFERROR(IF(A90=$B$1,Poles!F90,""),"")</f>
        <v/>
      </c>
      <c r="C90" s="10" t="str">
        <f>IFERROR(IF(A90=$C$1,Poles!F90,""),"")</f>
        <v/>
      </c>
      <c r="D90" s="10" t="str">
        <f>IFERROR(IF(A90=$D$1,Poles!F90,""),"")</f>
        <v/>
      </c>
    </row>
    <row r="91" spans="1:4">
      <c r="A91" s="3" t="str">
        <f>IFERROR(VLOOKUP(Poles!F91,$F$3:$G$5,2,TRUE),"")</f>
        <v/>
      </c>
      <c r="B91" s="10" t="str">
        <f>IFERROR(IF(A91=$B$1,Poles!F91,""),"")</f>
        <v/>
      </c>
      <c r="C91" s="10" t="str">
        <f>IFERROR(IF(A91=$C$1,Poles!F91,""),"")</f>
        <v/>
      </c>
      <c r="D91" s="10" t="str">
        <f>IFERROR(IF(A91=$D$1,Poles!F91,""),"")</f>
        <v/>
      </c>
    </row>
    <row r="92" spans="1:4">
      <c r="A92" s="3" t="str">
        <f>IFERROR(VLOOKUP(Poles!F92,$F$3:$G$5,2,TRUE),"")</f>
        <v/>
      </c>
      <c r="B92" s="10" t="str">
        <f>IFERROR(IF(A92=$B$1,Poles!F92,""),"")</f>
        <v/>
      </c>
      <c r="C92" s="10" t="str">
        <f>IFERROR(IF(A92=$C$1,Poles!F92,""),"")</f>
        <v/>
      </c>
      <c r="D92" s="10" t="str">
        <f>IFERROR(IF(A92=$D$1,Poles!F92,""),"")</f>
        <v/>
      </c>
    </row>
    <row r="93" spans="1:4">
      <c r="A93" s="3" t="str">
        <f>IFERROR(VLOOKUP(Poles!F93,$F$3:$G$5,2,TRUE),"")</f>
        <v/>
      </c>
      <c r="B93" s="10" t="str">
        <f>IFERROR(IF(A93=$B$1,Poles!F93,""),"")</f>
        <v/>
      </c>
      <c r="C93" s="10" t="str">
        <f>IFERROR(IF(A93=$C$1,Poles!F93,""),"")</f>
        <v/>
      </c>
      <c r="D93" s="10" t="str">
        <f>IFERROR(IF(A93=$D$1,Poles!F93,""),"")</f>
        <v/>
      </c>
    </row>
    <row r="94" spans="1:4">
      <c r="A94" s="3" t="str">
        <f>IFERROR(VLOOKUP(Poles!F94,$F$3:$G$5,2,TRUE),"")</f>
        <v/>
      </c>
      <c r="B94" s="10" t="str">
        <f>IFERROR(IF(A94=$B$1,Poles!F94,""),"")</f>
        <v/>
      </c>
      <c r="C94" s="10" t="str">
        <f>IFERROR(IF(A94=$C$1,Poles!F94,""),"")</f>
        <v/>
      </c>
      <c r="D94" s="10" t="str">
        <f>IFERROR(IF(A94=$D$1,Poles!F94,""),"")</f>
        <v/>
      </c>
    </row>
    <row r="95" spans="1:4">
      <c r="A95" s="3" t="str">
        <f>IFERROR(VLOOKUP(Poles!F95,$F$3:$G$5,2,TRUE),"")</f>
        <v/>
      </c>
      <c r="B95" s="10" t="str">
        <f>IFERROR(IF(A95=$B$1,Poles!F95,""),"")</f>
        <v/>
      </c>
      <c r="C95" s="10" t="str">
        <f>IFERROR(IF(A95=$C$1,Poles!F95,""),"")</f>
        <v/>
      </c>
      <c r="D95" s="10" t="str">
        <f>IFERROR(IF(A95=$D$1,Poles!F95,""),"")</f>
        <v/>
      </c>
    </row>
    <row r="96" spans="1:4">
      <c r="A96" s="3" t="str">
        <f>IFERROR(VLOOKUP(Poles!F96,$F$3:$G$5,2,TRUE),"")</f>
        <v/>
      </c>
      <c r="B96" s="10" t="str">
        <f>IFERROR(IF(A96=$B$1,Poles!F96,""),"")</f>
        <v/>
      </c>
      <c r="C96" s="10" t="str">
        <f>IFERROR(IF(A96=$C$1,Poles!F96,""),"")</f>
        <v/>
      </c>
      <c r="D96" s="10" t="str">
        <f>IFERROR(IF(A96=$D$1,Poles!F96,""),"")</f>
        <v/>
      </c>
    </row>
    <row r="97" spans="1:4">
      <c r="A97" s="3" t="str">
        <f>IFERROR(VLOOKUP(Poles!F97,$F$3:$G$5,2,TRUE),"")</f>
        <v/>
      </c>
      <c r="B97" s="10" t="str">
        <f>IFERROR(IF(A97=$B$1,Poles!F97,""),"")</f>
        <v/>
      </c>
      <c r="C97" s="10" t="str">
        <f>IFERROR(IF(A97=$C$1,Poles!F97,""),"")</f>
        <v/>
      </c>
      <c r="D97" s="10" t="str">
        <f>IFERROR(IF(A97=$D$1,Poles!F97,""),"")</f>
        <v/>
      </c>
    </row>
    <row r="98" spans="1:4">
      <c r="A98" s="3" t="str">
        <f>IFERROR(VLOOKUP(Poles!F98,$F$3:$G$5,2,TRUE),"")</f>
        <v/>
      </c>
      <c r="B98" s="10" t="str">
        <f>IFERROR(IF(A98=$B$1,Poles!F98,""),"")</f>
        <v/>
      </c>
      <c r="C98" s="10" t="str">
        <f>IFERROR(IF(A98=$C$1,Poles!F98,""),"")</f>
        <v/>
      </c>
      <c r="D98" s="10" t="str">
        <f>IFERROR(IF(A98=$D$1,Poles!F98,""),"")</f>
        <v/>
      </c>
    </row>
    <row r="99" spans="1:4">
      <c r="A99" s="3" t="str">
        <f>IFERROR(VLOOKUP(Poles!F99,$F$3:$G$5,2,TRUE),"")</f>
        <v/>
      </c>
      <c r="B99" s="10" t="str">
        <f>IFERROR(IF(A99=$B$1,Poles!F99,""),"")</f>
        <v/>
      </c>
      <c r="C99" s="10" t="str">
        <f>IFERROR(IF(A99=$C$1,Poles!F99,""),"")</f>
        <v/>
      </c>
      <c r="D99" s="10" t="str">
        <f>IFERROR(IF(A99=$D$1,Poles!F99,""),"")</f>
        <v/>
      </c>
    </row>
    <row r="100" spans="1:4">
      <c r="A100" s="3" t="str">
        <f>IFERROR(VLOOKUP(Poles!F100,$F$3:$G$5,2,TRUE),"")</f>
        <v/>
      </c>
      <c r="B100" s="10" t="str">
        <f>IFERROR(IF(A100=$B$1,Poles!F100,""),"")</f>
        <v/>
      </c>
      <c r="C100" s="10" t="str">
        <f>IFERROR(IF(A100=$C$1,Poles!F100,""),"")</f>
        <v/>
      </c>
      <c r="D100" s="10" t="str">
        <f>IFERROR(IF(A100=$D$1,Poles!F100,""),"")</f>
        <v/>
      </c>
    </row>
    <row r="101" spans="1:4">
      <c r="A101" s="3" t="str">
        <f>IFERROR(VLOOKUP(Poles!F101,$F$3:$G$5,2,TRUE),"")</f>
        <v/>
      </c>
      <c r="B101" s="10" t="str">
        <f>IFERROR(IF(A101=$B$1,Poles!F101,""),"")</f>
        <v/>
      </c>
      <c r="C101" s="10" t="str">
        <f>IFERROR(IF(A101=$C$1,Poles!F101,""),"")</f>
        <v/>
      </c>
      <c r="D101" s="10" t="str">
        <f>IFERROR(IF(A101=$D$1,Poles!F101,""),"")</f>
        <v/>
      </c>
    </row>
    <row r="102" spans="1:4">
      <c r="A102" s="3" t="str">
        <f>IFERROR(VLOOKUP(Poles!F102,$F$3:$G$5,2,TRUE),"")</f>
        <v/>
      </c>
      <c r="B102" s="10" t="str">
        <f>IFERROR(IF(A102=$B$1,Poles!F102,""),"")</f>
        <v/>
      </c>
      <c r="C102" s="10" t="str">
        <f>IFERROR(IF(A102=$C$1,Poles!F102,""),"")</f>
        <v/>
      </c>
      <c r="D102" s="10" t="str">
        <f>IFERROR(IF(A102=$D$1,Poles!F102,""),"")</f>
        <v/>
      </c>
    </row>
    <row r="103" spans="1:4">
      <c r="A103" s="3" t="str">
        <f>IFERROR(VLOOKUP(Poles!F103,$F$3:$G$5,2,TRUE),"")</f>
        <v/>
      </c>
      <c r="B103" s="10" t="str">
        <f>IFERROR(IF(A103=$B$1,Poles!F103,""),"")</f>
        <v/>
      </c>
      <c r="C103" s="10" t="str">
        <f>IFERROR(IF(A103=$C$1,Poles!F103,""),"")</f>
        <v/>
      </c>
      <c r="D103" s="10" t="str">
        <f>IFERROR(IF(A103=$D$1,Poles!F103,""),"")</f>
        <v/>
      </c>
    </row>
    <row r="104" spans="1:4">
      <c r="A104" s="3" t="str">
        <f>IFERROR(VLOOKUP(Poles!F104,$F$3:$G$5,2,TRUE),"")</f>
        <v/>
      </c>
      <c r="B104" s="10" t="str">
        <f>IFERROR(IF(A104=$B$1,Poles!F104,""),"")</f>
        <v/>
      </c>
      <c r="C104" s="10" t="str">
        <f>IFERROR(IF(A104=$C$1,Poles!F104,""),"")</f>
        <v/>
      </c>
      <c r="D104" s="10" t="str">
        <f>IFERROR(IF(A104=$D$1,Poles!F104,""),"")</f>
        <v/>
      </c>
    </row>
    <row r="105" spans="1:4">
      <c r="A105" s="3" t="str">
        <f>IFERROR(VLOOKUP(Poles!F105,$F$3:$G$5,2,TRUE),"")</f>
        <v/>
      </c>
      <c r="B105" s="10" t="str">
        <f>IFERROR(IF(A105=$B$1,Poles!F105,""),"")</f>
        <v/>
      </c>
      <c r="C105" s="10" t="str">
        <f>IFERROR(IF(A105=$C$1,Poles!F105,""),"")</f>
        <v/>
      </c>
      <c r="D105" s="10" t="str">
        <f>IFERROR(IF(A105=$D$1,Poles!F105,""),"")</f>
        <v/>
      </c>
    </row>
    <row r="106" spans="1:4">
      <c r="A106" s="3" t="str">
        <f>IFERROR(VLOOKUP(Poles!F106,$F$3:$G$5,2,TRUE),"")</f>
        <v/>
      </c>
      <c r="B106" s="10" t="str">
        <f>IFERROR(IF(A106=$B$1,Poles!F106,""),"")</f>
        <v/>
      </c>
      <c r="C106" s="10" t="str">
        <f>IFERROR(IF(A106=$C$1,Poles!F106,""),"")</f>
        <v/>
      </c>
      <c r="D106" s="10" t="str">
        <f>IFERROR(IF(A106=$D$1,Poles!F106,""),"")</f>
        <v/>
      </c>
    </row>
    <row r="107" spans="1:4">
      <c r="A107" s="3" t="str">
        <f>IFERROR(VLOOKUP(Poles!F107,$F$3:$G$5,2,TRUE),"")</f>
        <v/>
      </c>
      <c r="B107" s="10" t="str">
        <f>IFERROR(IF(A107=$B$1,Poles!F107,""),"")</f>
        <v/>
      </c>
      <c r="C107" s="10" t="str">
        <f>IFERROR(IF(A107=$C$1,Poles!F107,""),"")</f>
        <v/>
      </c>
      <c r="D107" s="10" t="str">
        <f>IFERROR(IF(A107=$D$1,Poles!F107,""),"")</f>
        <v/>
      </c>
    </row>
    <row r="108" spans="1:4">
      <c r="A108" s="3" t="str">
        <f>IFERROR(VLOOKUP(Poles!F108,$F$3:$G$5,2,TRUE),"")</f>
        <v/>
      </c>
      <c r="B108" s="10" t="str">
        <f>IFERROR(IF(A108=$B$1,Poles!F108,""),"")</f>
        <v/>
      </c>
      <c r="C108" s="10" t="str">
        <f>IFERROR(IF(A108=$C$1,Poles!F108,""),"")</f>
        <v/>
      </c>
      <c r="D108" s="10" t="str">
        <f>IFERROR(IF(A108=$D$1,Poles!F108,""),"")</f>
        <v/>
      </c>
    </row>
    <row r="109" spans="1:4">
      <c r="A109" s="3" t="str">
        <f>IFERROR(VLOOKUP(Poles!F109,$F$3:$G$5,2,TRUE),"")</f>
        <v/>
      </c>
      <c r="B109" s="10" t="str">
        <f>IFERROR(IF(A109=$B$1,Poles!F109,""),"")</f>
        <v/>
      </c>
      <c r="C109" s="10" t="str">
        <f>IFERROR(IF(A109=$C$1,Poles!F109,""),"")</f>
        <v/>
      </c>
      <c r="D109" s="10" t="str">
        <f>IFERROR(IF(A109=$D$1,Poles!F109,""),"")</f>
        <v/>
      </c>
    </row>
    <row r="110" spans="1:4">
      <c r="A110" s="3" t="str">
        <f>IFERROR(VLOOKUP(Poles!F110,$F$3:$G$5,2,TRUE),"")</f>
        <v/>
      </c>
      <c r="B110" s="10" t="str">
        <f>IFERROR(IF(A110=$B$1,Poles!F110,""),"")</f>
        <v/>
      </c>
      <c r="C110" s="10" t="str">
        <f>IFERROR(IF(A110=$C$1,Poles!F110,""),"")</f>
        <v/>
      </c>
      <c r="D110" s="10" t="str">
        <f>IFERROR(IF(A110=$D$1,Poles!F110,""),"")</f>
        <v/>
      </c>
    </row>
    <row r="111" spans="1:4">
      <c r="A111" s="3" t="str">
        <f>IFERROR(VLOOKUP(Poles!F111,$F$3:$G$5,2,TRUE),"")</f>
        <v/>
      </c>
      <c r="B111" s="10" t="str">
        <f>IFERROR(IF(A111=$B$1,Poles!F111,""),"")</f>
        <v/>
      </c>
      <c r="C111" s="10" t="str">
        <f>IFERROR(IF(A111=$C$1,Poles!F111,""),"")</f>
        <v/>
      </c>
      <c r="D111" s="10" t="str">
        <f>IFERROR(IF(A111=$D$1,Poles!F111,""),"")</f>
        <v/>
      </c>
    </row>
    <row r="112" spans="1:4">
      <c r="A112" s="3" t="str">
        <f>IFERROR(VLOOKUP(Poles!F112,$F$3:$G$5,2,TRUE),"")</f>
        <v/>
      </c>
      <c r="B112" s="10" t="str">
        <f>IFERROR(IF(A112=$B$1,Poles!F112,""),"")</f>
        <v/>
      </c>
      <c r="C112" s="10" t="str">
        <f>IFERROR(IF(A112=$C$1,Poles!F112,""),"")</f>
        <v/>
      </c>
      <c r="D112" s="10" t="str">
        <f>IFERROR(IF(A112=$D$1,Poles!F112,""),"")</f>
        <v/>
      </c>
    </row>
    <row r="113" spans="1:4">
      <c r="A113" s="3" t="str">
        <f>IFERROR(VLOOKUP(Poles!F113,$F$3:$G$5,2,TRUE),"")</f>
        <v/>
      </c>
      <c r="B113" s="10" t="str">
        <f>IFERROR(IF(A113=$B$1,Poles!F113,""),"")</f>
        <v/>
      </c>
      <c r="C113" s="10" t="str">
        <f>IFERROR(IF(A113=$C$1,Poles!F113,""),"")</f>
        <v/>
      </c>
      <c r="D113" s="10" t="str">
        <f>IFERROR(IF(A113=$D$1,Poles!F113,""),"")</f>
        <v/>
      </c>
    </row>
    <row r="114" spans="1:4">
      <c r="A114" s="3" t="str">
        <f>IFERROR(VLOOKUP(Poles!F114,$F$3:$G$5,2,TRUE),"")</f>
        <v/>
      </c>
      <c r="B114" s="10" t="str">
        <f>IFERROR(IF(A114=$B$1,Poles!F114,""),"")</f>
        <v/>
      </c>
      <c r="C114" s="10" t="str">
        <f>IFERROR(IF(A114=$C$1,Poles!F114,""),"")</f>
        <v/>
      </c>
      <c r="D114" s="10" t="str">
        <f>IFERROR(IF(A114=$D$1,Poles!F114,""),"")</f>
        <v/>
      </c>
    </row>
    <row r="115" spans="1:4">
      <c r="A115" s="3" t="str">
        <f>IFERROR(VLOOKUP(Poles!F115,$F$3:$G$5,2,TRUE),"")</f>
        <v/>
      </c>
      <c r="B115" s="10" t="str">
        <f>IFERROR(IF(A115=$B$1,Poles!F115,""),"")</f>
        <v/>
      </c>
      <c r="C115" s="10" t="str">
        <f>IFERROR(IF(A115=$C$1,Poles!F115,""),"")</f>
        <v/>
      </c>
      <c r="D115" s="10" t="str">
        <f>IFERROR(IF(A115=$D$1,Poles!F115,""),"")</f>
        <v/>
      </c>
    </row>
    <row r="116" spans="1:4">
      <c r="A116" s="3" t="str">
        <f>IFERROR(VLOOKUP(Poles!F116,$F$3:$G$5,2,TRUE),"")</f>
        <v/>
      </c>
      <c r="B116" s="10" t="str">
        <f>IFERROR(IF(A116=$B$1,Poles!F116,""),"")</f>
        <v/>
      </c>
      <c r="C116" s="10" t="str">
        <f>IFERROR(IF(A116=$C$1,Poles!F116,""),"")</f>
        <v/>
      </c>
      <c r="D116" s="10" t="str">
        <f>IFERROR(IF(A116=$D$1,Poles!F116,""),"")</f>
        <v/>
      </c>
    </row>
    <row r="117" spans="1:4">
      <c r="A117" s="3" t="str">
        <f>IFERROR(VLOOKUP(Poles!F117,$F$3:$G$5,2,TRUE),"")</f>
        <v/>
      </c>
      <c r="B117" s="10" t="str">
        <f>IFERROR(IF(A117=$B$1,Poles!F117,""),"")</f>
        <v/>
      </c>
      <c r="C117" s="10" t="str">
        <f>IFERROR(IF(A117=$C$1,Poles!F117,""),"")</f>
        <v/>
      </c>
      <c r="D117" s="10" t="str">
        <f>IFERROR(IF(A117=$D$1,Poles!F117,""),"")</f>
        <v/>
      </c>
    </row>
    <row r="118" spans="1:4">
      <c r="A118" s="3" t="str">
        <f>IFERROR(VLOOKUP(Poles!F118,$F$3:$G$5,2,TRUE),"")</f>
        <v/>
      </c>
      <c r="B118" s="10" t="str">
        <f>IFERROR(IF(A118=$B$1,Poles!F118,""),"")</f>
        <v/>
      </c>
      <c r="C118" s="10" t="str">
        <f>IFERROR(IF(A118=$C$1,Poles!F118,""),"")</f>
        <v/>
      </c>
      <c r="D118" s="10" t="str">
        <f>IFERROR(IF(A118=$D$1,Poles!F118,""),"")</f>
        <v/>
      </c>
    </row>
    <row r="119" spans="1:4">
      <c r="A119" s="3" t="str">
        <f>IFERROR(VLOOKUP(Poles!F119,$F$3:$G$5,2,TRUE),"")</f>
        <v/>
      </c>
      <c r="B119" s="10" t="str">
        <f>IFERROR(IF(A119=$B$1,Poles!F119,""),"")</f>
        <v/>
      </c>
      <c r="C119" s="10" t="str">
        <f>IFERROR(IF(A119=$C$1,Poles!F119,""),"")</f>
        <v/>
      </c>
      <c r="D119" s="10" t="str">
        <f>IFERROR(IF(A119=$D$1,Poles!F119,""),"")</f>
        <v/>
      </c>
    </row>
    <row r="120" spans="1:4">
      <c r="A120" s="3" t="str">
        <f>IFERROR(VLOOKUP(Poles!F120,$F$3:$G$5,2,TRUE),"")</f>
        <v/>
      </c>
      <c r="B120" s="10" t="str">
        <f>IFERROR(IF(A120=$B$1,Poles!F120,""),"")</f>
        <v/>
      </c>
      <c r="C120" s="10" t="str">
        <f>IFERROR(IF(A120=$C$1,Poles!F120,""),"")</f>
        <v/>
      </c>
      <c r="D120" s="10" t="str">
        <f>IFERROR(IF(A120=$D$1,Poles!F120,""),"")</f>
        <v/>
      </c>
    </row>
    <row r="121" spans="1:4">
      <c r="A121" s="3" t="str">
        <f>IFERROR(VLOOKUP(Poles!F121,$F$3:$G$5,2,TRUE),"")</f>
        <v/>
      </c>
      <c r="B121" s="10" t="str">
        <f>IFERROR(IF(A121=$B$1,Poles!F121,""),"")</f>
        <v/>
      </c>
      <c r="C121" s="10" t="str">
        <f>IFERROR(IF(A121=$C$1,Poles!F121,""),"")</f>
        <v/>
      </c>
      <c r="D121" s="10" t="str">
        <f>IFERROR(IF(A121=$D$1,Poles!F121,""),"")</f>
        <v/>
      </c>
    </row>
    <row r="122" spans="1:4">
      <c r="A122" s="3" t="str">
        <f>IFERROR(VLOOKUP(Poles!F122,$F$3:$G$5,2,TRUE),"")</f>
        <v/>
      </c>
      <c r="B122" s="10" t="str">
        <f>IFERROR(IF(A122=$B$1,Poles!F122,""),"")</f>
        <v/>
      </c>
      <c r="C122" s="10" t="str">
        <f>IFERROR(IF(A122=$C$1,Poles!F122,""),"")</f>
        <v/>
      </c>
      <c r="D122" s="10" t="str">
        <f>IFERROR(IF(A122=$D$1,Poles!F122,""),"")</f>
        <v/>
      </c>
    </row>
    <row r="123" spans="1:4">
      <c r="A123" s="3" t="str">
        <f>IFERROR(VLOOKUP(Poles!F123,$F$3:$G$5,2,TRUE),"")</f>
        <v/>
      </c>
      <c r="B123" s="10" t="str">
        <f>IFERROR(IF(A123=$B$1,Poles!F123,""),"")</f>
        <v/>
      </c>
      <c r="C123" s="10" t="str">
        <f>IFERROR(IF(A123=$C$1,Poles!F123,""),"")</f>
        <v/>
      </c>
      <c r="D123" s="10" t="str">
        <f>IFERROR(IF(A123=$D$1,Poles!F123,""),"")</f>
        <v/>
      </c>
    </row>
    <row r="124" spans="1:4">
      <c r="A124" s="3" t="str">
        <f>IFERROR(VLOOKUP(Poles!F124,$F$3:$G$5,2,TRUE),"")</f>
        <v/>
      </c>
      <c r="B124" s="10" t="str">
        <f>IFERROR(IF(A124=$B$1,Poles!F124,""),"")</f>
        <v/>
      </c>
      <c r="C124" s="10" t="str">
        <f>IFERROR(IF(A124=$C$1,Poles!F124,""),"")</f>
        <v/>
      </c>
      <c r="D124" s="10" t="str">
        <f>IFERROR(IF(A124=$D$1,Poles!F124,""),"")</f>
        <v/>
      </c>
    </row>
    <row r="125" spans="1:4">
      <c r="A125" s="3" t="str">
        <f>IFERROR(VLOOKUP(Poles!F125,$F$3:$G$5,2,TRUE),"")</f>
        <v/>
      </c>
      <c r="B125" s="10" t="str">
        <f>IFERROR(IF(A125=$B$1,Poles!F125,""),"")</f>
        <v/>
      </c>
      <c r="C125" s="10" t="str">
        <f>IFERROR(IF(A125=$C$1,Poles!F125,""),"")</f>
        <v/>
      </c>
      <c r="D125" s="10" t="str">
        <f>IFERROR(IF(A125=$D$1,Poles!F125,""),"")</f>
        <v/>
      </c>
    </row>
    <row r="126" spans="1:4">
      <c r="A126" s="3" t="str">
        <f>IFERROR(VLOOKUP(Poles!F126,$F$3:$G$5,2,TRUE),"")</f>
        <v/>
      </c>
      <c r="B126" s="10" t="str">
        <f>IFERROR(IF(A126=$B$1,Poles!F126,""),"")</f>
        <v/>
      </c>
      <c r="C126" s="10" t="str">
        <f>IFERROR(IF(A126=$C$1,Poles!F126,""),"")</f>
        <v/>
      </c>
      <c r="D126" s="10" t="str">
        <f>IFERROR(IF(A126=$D$1,Poles!F126,""),"")</f>
        <v/>
      </c>
    </row>
    <row r="127" spans="1:4">
      <c r="A127" s="3" t="str">
        <f>IFERROR(VLOOKUP(Poles!F127,$F$3:$G$5,2,TRUE),"")</f>
        <v/>
      </c>
      <c r="B127" s="10" t="str">
        <f>IFERROR(IF(A127=$B$1,Poles!F127,""),"")</f>
        <v/>
      </c>
      <c r="C127" s="10" t="str">
        <f>IFERROR(IF(A127=$C$1,Poles!F127,""),"")</f>
        <v/>
      </c>
      <c r="D127" s="10" t="str">
        <f>IFERROR(IF(A127=$D$1,Poles!F127,""),"")</f>
        <v/>
      </c>
    </row>
    <row r="128" spans="1:4">
      <c r="A128" s="3" t="str">
        <f>IFERROR(VLOOKUP(Poles!F128,$F$3:$G$5,2,TRUE),"")</f>
        <v/>
      </c>
      <c r="B128" s="10" t="str">
        <f>IFERROR(IF(A128=$B$1,Poles!F128,""),"")</f>
        <v/>
      </c>
      <c r="C128" s="10" t="str">
        <f>IFERROR(IF(A128=$C$1,Poles!F128,""),"")</f>
        <v/>
      </c>
      <c r="D128" s="10" t="str">
        <f>IFERROR(IF(A128=$D$1,Poles!F128,""),"")</f>
        <v/>
      </c>
    </row>
    <row r="129" spans="1:4">
      <c r="A129" s="3" t="str">
        <f>IFERROR(VLOOKUP(Poles!F129,$F$3:$G$5,2,TRUE),"")</f>
        <v/>
      </c>
      <c r="B129" s="10" t="str">
        <f>IFERROR(IF(A129=$B$1,Poles!F129,""),"")</f>
        <v/>
      </c>
      <c r="C129" s="10" t="str">
        <f>IFERROR(IF(A129=$C$1,Poles!F129,""),"")</f>
        <v/>
      </c>
      <c r="D129" s="10" t="str">
        <f>IFERROR(IF(A129=$D$1,Poles!F129,""),"")</f>
        <v/>
      </c>
    </row>
    <row r="130" spans="1:4">
      <c r="A130" s="3" t="str">
        <f>IFERROR(VLOOKUP(Poles!F130,$F$3:$G$5,2,TRUE),"")</f>
        <v/>
      </c>
      <c r="B130" s="10" t="str">
        <f>IFERROR(IF(A130=$B$1,Poles!F130,""),"")</f>
        <v/>
      </c>
      <c r="C130" s="10" t="str">
        <f>IFERROR(IF(A130=$C$1,Poles!F130,""),"")</f>
        <v/>
      </c>
      <c r="D130" s="10" t="str">
        <f>IFERROR(IF(A130=$D$1,Poles!F130,""),"")</f>
        <v/>
      </c>
    </row>
    <row r="131" spans="1:4">
      <c r="A131" s="3" t="str">
        <f>IFERROR(VLOOKUP(Poles!F131,$F$3:$G$5,2,TRUE),"")</f>
        <v/>
      </c>
      <c r="B131" s="10" t="str">
        <f>IFERROR(IF(A131=$B$1,Poles!F131,""),"")</f>
        <v/>
      </c>
      <c r="C131" s="10" t="str">
        <f>IFERROR(IF(A131=$C$1,Poles!F131,""),"")</f>
        <v/>
      </c>
      <c r="D131" s="10" t="str">
        <f>IFERROR(IF(A131=$D$1,Poles!F131,""),"")</f>
        <v/>
      </c>
    </row>
    <row r="132" spans="1:4">
      <c r="A132" s="3" t="str">
        <f>IFERROR(VLOOKUP(Poles!F132,$F$3:$G$5,2,TRUE),"")</f>
        <v/>
      </c>
      <c r="B132" s="10" t="str">
        <f>IFERROR(IF(A132=$B$1,Poles!F132,""),"")</f>
        <v/>
      </c>
      <c r="C132" s="10" t="str">
        <f>IFERROR(IF(A132=$C$1,Poles!F132,""),"")</f>
        <v/>
      </c>
      <c r="D132" s="10" t="str">
        <f>IFERROR(IF(A132=$D$1,Poles!F132,""),"")</f>
        <v/>
      </c>
    </row>
    <row r="133" spans="1:4">
      <c r="A133" s="3" t="str">
        <f>IFERROR(VLOOKUP(Poles!F133,$F$3:$G$5,2,TRUE),"")</f>
        <v/>
      </c>
      <c r="B133" s="10" t="str">
        <f>IFERROR(IF(A133=$B$1,Poles!F133,""),"")</f>
        <v/>
      </c>
      <c r="C133" s="10" t="str">
        <f>IFERROR(IF(A133=$C$1,Poles!F133,""),"")</f>
        <v/>
      </c>
      <c r="D133" s="10" t="str">
        <f>IFERROR(IF(A133=$D$1,Poles!F133,""),"")</f>
        <v/>
      </c>
    </row>
    <row r="134" spans="1:4">
      <c r="A134" s="3" t="str">
        <f>IFERROR(VLOOKUP(Poles!F134,$F$3:$G$5,2,TRUE),"")</f>
        <v/>
      </c>
      <c r="B134" s="10" t="str">
        <f>IFERROR(IF(A134=$B$1,Poles!F134,""),"")</f>
        <v/>
      </c>
      <c r="C134" s="10" t="str">
        <f>IFERROR(IF(A134=$C$1,Poles!F134,""),"")</f>
        <v/>
      </c>
      <c r="D134" s="10" t="str">
        <f>IFERROR(IF(A134=$D$1,Poles!F134,""),"")</f>
        <v/>
      </c>
    </row>
    <row r="135" spans="1:4">
      <c r="A135" s="3" t="str">
        <f>IFERROR(VLOOKUP(Poles!F135,$F$3:$G$5,2,TRUE),"")</f>
        <v/>
      </c>
      <c r="B135" s="10" t="str">
        <f>IFERROR(IF(A135=$B$1,Poles!F135,""),"")</f>
        <v/>
      </c>
      <c r="C135" s="10" t="str">
        <f>IFERROR(IF(A135=$C$1,Poles!F135,""),"")</f>
        <v/>
      </c>
      <c r="D135" s="10" t="str">
        <f>IFERROR(IF(A135=$D$1,Poles!F135,""),"")</f>
        <v/>
      </c>
    </row>
    <row r="136" spans="1:4">
      <c r="A136" s="3" t="str">
        <f>IFERROR(VLOOKUP(Poles!F136,$F$3:$G$5,2,TRUE),"")</f>
        <v/>
      </c>
      <c r="B136" s="10" t="str">
        <f>IFERROR(IF(A136=$B$1,Poles!F136,""),"")</f>
        <v/>
      </c>
      <c r="C136" s="10" t="str">
        <f>IFERROR(IF(A136=$C$1,Poles!F136,""),"")</f>
        <v/>
      </c>
      <c r="D136" s="10" t="str">
        <f>IFERROR(IF(A136=$D$1,Poles!F136,""),"")</f>
        <v/>
      </c>
    </row>
    <row r="137" spans="1:4">
      <c r="A137" s="3" t="str">
        <f>IFERROR(VLOOKUP(Poles!F137,$F$3:$G$5,2,TRUE),"")</f>
        <v/>
      </c>
      <c r="B137" s="10" t="str">
        <f>IFERROR(IF(A137=$B$1,Poles!F137,""),"")</f>
        <v/>
      </c>
      <c r="C137" s="10" t="str">
        <f>IFERROR(IF(A137=$C$1,Poles!F137,""),"")</f>
        <v/>
      </c>
      <c r="D137" s="10" t="str">
        <f>IFERROR(IF(A137=$D$1,Poles!F137,""),"")</f>
        <v/>
      </c>
    </row>
    <row r="138" spans="1:4">
      <c r="A138" s="3" t="str">
        <f>IFERROR(VLOOKUP(Poles!F138,$F$3:$G$5,2,TRUE),"")</f>
        <v/>
      </c>
      <c r="B138" s="10" t="str">
        <f>IFERROR(IF(A138=$B$1,Poles!F138,""),"")</f>
        <v/>
      </c>
      <c r="C138" s="10" t="str">
        <f>IFERROR(IF(A138=$C$1,Poles!F138,""),"")</f>
        <v/>
      </c>
      <c r="D138" s="10" t="str">
        <f>IFERROR(IF(A138=$D$1,Poles!F138,""),"")</f>
        <v/>
      </c>
    </row>
    <row r="139" spans="1:4">
      <c r="A139" s="3" t="str">
        <f>IFERROR(VLOOKUP(Poles!F139,$F$3:$G$5,2,TRUE),"")</f>
        <v/>
      </c>
      <c r="B139" s="10" t="str">
        <f>IFERROR(IF(A139=$B$1,Poles!F139,""),"")</f>
        <v/>
      </c>
      <c r="C139" s="10" t="str">
        <f>IFERROR(IF(A139=$C$1,Poles!F139,""),"")</f>
        <v/>
      </c>
      <c r="D139" s="10" t="str">
        <f>IFERROR(IF(A139=$D$1,Poles!F139,""),"")</f>
        <v/>
      </c>
    </row>
    <row r="140" spans="1:4">
      <c r="A140" s="3" t="str">
        <f>IFERROR(VLOOKUP(Poles!F140,$F$3:$G$5,2,TRUE),"")</f>
        <v/>
      </c>
      <c r="B140" s="10" t="str">
        <f>IFERROR(IF(A140=$B$1,Poles!F140,""),"")</f>
        <v/>
      </c>
      <c r="C140" s="10" t="str">
        <f>IFERROR(IF(A140=$C$1,Poles!F140,""),"")</f>
        <v/>
      </c>
      <c r="D140" s="10" t="str">
        <f>IFERROR(IF(A140=$D$1,Poles!F140,""),"")</f>
        <v/>
      </c>
    </row>
    <row r="141" spans="1:4">
      <c r="A141" s="3" t="str">
        <f>IFERROR(VLOOKUP(Poles!F141,$F$3:$G$5,2,TRUE),"")</f>
        <v/>
      </c>
      <c r="B141" s="10" t="str">
        <f>IFERROR(IF(A141=$B$1,Poles!F141,""),"")</f>
        <v/>
      </c>
      <c r="C141" s="10" t="str">
        <f>IFERROR(IF(A141=$C$1,Poles!F141,""),"")</f>
        <v/>
      </c>
      <c r="D141" s="10" t="str">
        <f>IFERROR(IF(A141=$D$1,Poles!F141,""),"")</f>
        <v/>
      </c>
    </row>
    <row r="142" spans="1:4">
      <c r="A142" s="3" t="str">
        <f>IFERROR(VLOOKUP(Poles!F142,$F$3:$G$5,2,TRUE),"")</f>
        <v/>
      </c>
      <c r="B142" s="10" t="str">
        <f>IFERROR(IF(A142=$B$1,Poles!F142,""),"")</f>
        <v/>
      </c>
      <c r="C142" s="10" t="str">
        <f>IFERROR(IF(A142=$C$1,Poles!F142,""),"")</f>
        <v/>
      </c>
      <c r="D142" s="10" t="str">
        <f>IFERROR(IF(A142=$D$1,Poles!F142,""),"")</f>
        <v/>
      </c>
    </row>
    <row r="143" spans="1:4">
      <c r="A143" s="3" t="str">
        <f>IFERROR(VLOOKUP(Poles!F143,$F$3:$G$5,2,TRUE),"")</f>
        <v/>
      </c>
      <c r="B143" s="10" t="str">
        <f>IFERROR(IF(A143=$B$1,Poles!F143,""),"")</f>
        <v/>
      </c>
      <c r="C143" s="10" t="str">
        <f>IFERROR(IF(A143=$C$1,Poles!F143,""),"")</f>
        <v/>
      </c>
      <c r="D143" s="10" t="str">
        <f>IFERROR(IF(A143=$D$1,Poles!F143,""),"")</f>
        <v/>
      </c>
    </row>
    <row r="144" spans="1:4">
      <c r="A144" s="3" t="str">
        <f>IFERROR(VLOOKUP(Poles!F144,$F$3:$G$5,2,TRUE),"")</f>
        <v/>
      </c>
      <c r="B144" s="10" t="str">
        <f>IFERROR(IF(A144=$B$1,Poles!F144,""),"")</f>
        <v/>
      </c>
      <c r="C144" s="10" t="str">
        <f>IFERROR(IF(A144=$C$1,Poles!F144,""),"")</f>
        <v/>
      </c>
      <c r="D144" s="10" t="str">
        <f>IFERROR(IF(A144=$D$1,Poles!F144,""),"")</f>
        <v/>
      </c>
    </row>
    <row r="145" spans="1:4">
      <c r="A145" s="3" t="str">
        <f>IFERROR(VLOOKUP(Poles!F145,$F$3:$G$5,2,TRUE),"")</f>
        <v/>
      </c>
      <c r="B145" s="10" t="str">
        <f>IFERROR(IF(A145=$B$1,Poles!F145,""),"")</f>
        <v/>
      </c>
      <c r="C145" s="10" t="str">
        <f>IFERROR(IF(A145=$C$1,Poles!F145,""),"")</f>
        <v/>
      </c>
      <c r="D145" s="10" t="str">
        <f>IFERROR(IF(A145=$D$1,Poles!F145,""),"")</f>
        <v/>
      </c>
    </row>
    <row r="146" spans="1:4">
      <c r="A146" s="3" t="str">
        <f>IFERROR(VLOOKUP(Poles!F146,$F$3:$G$5,2,TRUE),"")</f>
        <v/>
      </c>
      <c r="B146" s="10" t="str">
        <f>IFERROR(IF(A146=$B$1,Poles!F146,""),"")</f>
        <v/>
      </c>
      <c r="C146" s="10" t="str">
        <f>IFERROR(IF(A146=$C$1,Poles!F146,""),"")</f>
        <v/>
      </c>
      <c r="D146" s="10" t="str">
        <f>IFERROR(IF(A146=$D$1,Poles!F146,""),"")</f>
        <v/>
      </c>
    </row>
    <row r="147" spans="1:4">
      <c r="A147" s="3" t="str">
        <f>IFERROR(VLOOKUP(Poles!F147,$F$3:$G$5,2,TRUE),"")</f>
        <v/>
      </c>
      <c r="B147" s="10" t="str">
        <f>IFERROR(IF(A147=$B$1,Poles!F147,""),"")</f>
        <v/>
      </c>
      <c r="C147" s="10" t="str">
        <f>IFERROR(IF(A147=$C$1,Poles!F147,""),"")</f>
        <v/>
      </c>
      <c r="D147" s="10" t="str">
        <f>IFERROR(IF(A147=$D$1,Poles!F147,""),"")</f>
        <v/>
      </c>
    </row>
    <row r="148" spans="1:4">
      <c r="A148" s="3" t="str">
        <f>IFERROR(VLOOKUP(Poles!F148,$F$3:$G$5,2,TRUE),"")</f>
        <v/>
      </c>
      <c r="B148" s="10" t="str">
        <f>IFERROR(IF(A148=$B$1,Poles!F148,""),"")</f>
        <v/>
      </c>
      <c r="C148" s="10" t="str">
        <f>IFERROR(IF(A148=$C$1,Poles!F148,""),"")</f>
        <v/>
      </c>
      <c r="D148" s="10" t="str">
        <f>IFERROR(IF(A148=$D$1,Poles!F148,""),"")</f>
        <v/>
      </c>
    </row>
    <row r="149" spans="1:4">
      <c r="A149" s="3" t="str">
        <f>IFERROR(VLOOKUP(Poles!F149,$F$3:$G$5,2,TRUE),"")</f>
        <v/>
      </c>
      <c r="B149" s="10" t="str">
        <f>IFERROR(IF(A149=$B$1,Poles!F149,""),"")</f>
        <v/>
      </c>
      <c r="C149" s="10" t="str">
        <f>IFERROR(IF(A149=$C$1,Poles!F149,""),"")</f>
        <v/>
      </c>
      <c r="D149" s="10" t="str">
        <f>IFERROR(IF(A149=$D$1,Poles!F149,""),"")</f>
        <v/>
      </c>
    </row>
    <row r="150" spans="1:4">
      <c r="A150" s="3" t="str">
        <f>IFERROR(VLOOKUP(Poles!F150,$F$3:$G$5,2,TRUE),"")</f>
        <v/>
      </c>
      <c r="B150" s="10" t="str">
        <f>IFERROR(IF(A150=$B$1,Poles!F150,""),"")</f>
        <v/>
      </c>
      <c r="C150" s="10" t="str">
        <f>IFERROR(IF(A150=$C$1,Poles!F150,""),"")</f>
        <v/>
      </c>
      <c r="D150" s="10" t="str">
        <f>IFERROR(IF(A150=$D$1,Poles!F150,""),"")</f>
        <v/>
      </c>
    </row>
    <row r="151" spans="1:4">
      <c r="A151" s="3" t="str">
        <f>IFERROR(VLOOKUP(Poles!F151,$F$3:$G$5,2,TRUE),"")</f>
        <v/>
      </c>
      <c r="B151" s="10" t="str">
        <f>IFERROR(IF(A151=$B$1,Poles!F151,""),"")</f>
        <v/>
      </c>
      <c r="C151" s="10" t="str">
        <f>IFERROR(IF(A151=$C$1,Poles!F151,""),"")</f>
        <v/>
      </c>
      <c r="D151" s="10" t="str">
        <f>IFERROR(IF(A151=$D$1,Poles!F151,""),"")</f>
        <v/>
      </c>
    </row>
    <row r="152" spans="1:4">
      <c r="A152" s="3" t="str">
        <f>IFERROR(VLOOKUP(Poles!F152,$F$3:$G$5,2,TRUE),"")</f>
        <v/>
      </c>
      <c r="B152" s="10" t="str">
        <f>IFERROR(IF(A152=$B$1,Poles!F152,""),"")</f>
        <v/>
      </c>
      <c r="C152" s="10" t="str">
        <f>IFERROR(IF(A152=$C$1,Poles!F152,""),"")</f>
        <v/>
      </c>
      <c r="D152" s="10" t="str">
        <f>IFERROR(IF(A152=$D$1,Poles!F152,""),"")</f>
        <v/>
      </c>
    </row>
    <row r="153" spans="1:4">
      <c r="A153" s="3" t="str">
        <f>IFERROR(VLOOKUP(Poles!F153,$F$3:$G$5,2,TRUE),"")</f>
        <v/>
      </c>
      <c r="B153" s="10" t="str">
        <f>IFERROR(IF(A153=$B$1,Poles!F153,""),"")</f>
        <v/>
      </c>
      <c r="C153" s="10" t="str">
        <f>IFERROR(IF(A153=$C$1,Poles!F153,""),"")</f>
        <v/>
      </c>
      <c r="D153" s="10" t="str">
        <f>IFERROR(IF(A153=$D$1,Poles!F153,""),"")</f>
        <v/>
      </c>
    </row>
    <row r="154" spans="1:4">
      <c r="A154" s="3" t="str">
        <f>IFERROR(VLOOKUP(Poles!F154,$F$3:$G$5,2,TRUE),"")</f>
        <v/>
      </c>
      <c r="B154" s="10" t="str">
        <f>IFERROR(IF(A154=$B$1,Poles!F154,""),"")</f>
        <v/>
      </c>
      <c r="C154" s="10" t="str">
        <f>IFERROR(IF(A154=$C$1,Poles!F154,""),"")</f>
        <v/>
      </c>
      <c r="D154" s="10" t="str">
        <f>IFERROR(IF(A154=$D$1,Poles!F154,""),"")</f>
        <v/>
      </c>
    </row>
    <row r="155" spans="1:4">
      <c r="A155" s="3" t="str">
        <f>IFERROR(VLOOKUP(Poles!F155,$F$3:$G$5,2,TRUE),"")</f>
        <v/>
      </c>
      <c r="B155" s="10" t="str">
        <f>IFERROR(IF(A155=$B$1,Poles!F155,""),"")</f>
        <v/>
      </c>
      <c r="C155" s="10" t="str">
        <f>IFERROR(IF(A155=$C$1,Poles!F155,""),"")</f>
        <v/>
      </c>
      <c r="D155" s="10" t="str">
        <f>IFERROR(IF(A155=$D$1,Poles!F155,""),"")</f>
        <v/>
      </c>
    </row>
    <row r="156" spans="1:4">
      <c r="A156" s="3" t="str">
        <f>IFERROR(VLOOKUP(Poles!F156,$F$3:$G$5,2,TRUE),"")</f>
        <v/>
      </c>
      <c r="B156" s="10" t="str">
        <f>IFERROR(IF(A156=$B$1,Poles!F156,""),"")</f>
        <v/>
      </c>
      <c r="C156" s="10" t="str">
        <f>IFERROR(IF(A156=$C$1,Poles!F156,""),"")</f>
        <v/>
      </c>
      <c r="D156" s="10" t="str">
        <f>IFERROR(IF(A156=$D$1,Poles!F156,""),"")</f>
        <v/>
      </c>
    </row>
    <row r="157" spans="1:4">
      <c r="A157" s="3" t="str">
        <f>IFERROR(VLOOKUP(Poles!F157,$F$3:$G$5,2,TRUE),"")</f>
        <v/>
      </c>
      <c r="B157" s="10" t="str">
        <f>IFERROR(IF(A157=$B$1,Poles!F157,""),"")</f>
        <v/>
      </c>
      <c r="C157" s="10" t="str">
        <f>IFERROR(IF(A157=$C$1,Poles!F157,""),"")</f>
        <v/>
      </c>
      <c r="D157" s="10" t="str">
        <f>IFERROR(IF(A157=$D$1,Poles!F157,""),"")</f>
        <v/>
      </c>
    </row>
    <row r="158" spans="1:4">
      <c r="A158" s="3" t="str">
        <f>IFERROR(VLOOKUP(Poles!F158,$F$3:$G$5,2,TRUE),"")</f>
        <v/>
      </c>
      <c r="B158" s="10" t="str">
        <f>IFERROR(IF(A158=$B$1,Poles!F158,""),"")</f>
        <v/>
      </c>
      <c r="C158" s="10" t="str">
        <f>IFERROR(IF(A158=$C$1,Poles!F158,""),"")</f>
        <v/>
      </c>
      <c r="D158" s="10" t="str">
        <f>IFERROR(IF(A158=$D$1,Poles!F158,""),"")</f>
        <v/>
      </c>
    </row>
    <row r="159" spans="1:4">
      <c r="A159" s="3" t="str">
        <f>IFERROR(VLOOKUP(Poles!F159,$F$3:$G$5,2,TRUE),"")</f>
        <v/>
      </c>
      <c r="B159" s="10" t="str">
        <f>IFERROR(IF(A159=$B$1,Poles!F159,""),"")</f>
        <v/>
      </c>
      <c r="C159" s="10" t="str">
        <f>IFERROR(IF(A159=$C$1,Poles!F159,""),"")</f>
        <v/>
      </c>
      <c r="D159" s="10" t="str">
        <f>IFERROR(IF(A159=$D$1,Poles!F159,""),"")</f>
        <v/>
      </c>
    </row>
    <row r="160" spans="1:4">
      <c r="A160" s="3" t="str">
        <f>IFERROR(VLOOKUP(Poles!F160,$F$3:$G$5,2,TRUE),"")</f>
        <v/>
      </c>
      <c r="B160" s="10" t="str">
        <f>IFERROR(IF(A160=$B$1,Poles!F160,""),"")</f>
        <v/>
      </c>
      <c r="C160" s="10" t="str">
        <f>IFERROR(IF(A160=$C$1,Poles!F160,""),"")</f>
        <v/>
      </c>
      <c r="D160" s="10" t="str">
        <f>IFERROR(IF(A160=$D$1,Poles!F160,""),"")</f>
        <v/>
      </c>
    </row>
    <row r="161" spans="1:4">
      <c r="A161" s="3" t="str">
        <f>IFERROR(VLOOKUP(Poles!F161,$F$3:$G$5,2,TRUE),"")</f>
        <v/>
      </c>
      <c r="B161" s="10" t="str">
        <f>IFERROR(IF(A161=$B$1,Poles!F161,""),"")</f>
        <v/>
      </c>
      <c r="C161" s="10" t="str">
        <f>IFERROR(IF(A161=$C$1,Poles!F161,""),"")</f>
        <v/>
      </c>
      <c r="D161" s="10" t="str">
        <f>IFERROR(IF(A161=$D$1,Poles!F161,""),"")</f>
        <v/>
      </c>
    </row>
    <row r="162" spans="1:4">
      <c r="A162" s="3" t="str">
        <f>IFERROR(VLOOKUP(Poles!F162,$F$3:$G$5,2,TRUE),"")</f>
        <v/>
      </c>
      <c r="B162" s="10" t="str">
        <f>IFERROR(IF(A162=$B$1,Poles!F162,""),"")</f>
        <v/>
      </c>
      <c r="C162" s="10" t="str">
        <f>IFERROR(IF(A162=$C$1,Poles!F162,""),"")</f>
        <v/>
      </c>
      <c r="D162" s="10" t="str">
        <f>IFERROR(IF(A162=$D$1,Poles!F162,""),"")</f>
        <v/>
      </c>
    </row>
    <row r="163" spans="1:4">
      <c r="A163" s="3" t="str">
        <f>IFERROR(VLOOKUP(Poles!F163,$F$3:$G$5,2,TRUE),"")</f>
        <v/>
      </c>
      <c r="B163" s="10" t="str">
        <f>IFERROR(IF(A163=$B$1,Poles!F163,""),"")</f>
        <v/>
      </c>
      <c r="C163" s="10" t="str">
        <f>IFERROR(IF(A163=$C$1,Poles!F163,""),"")</f>
        <v/>
      </c>
      <c r="D163" s="10" t="str">
        <f>IFERROR(IF(A163=$D$1,Poles!F163,""),"")</f>
        <v/>
      </c>
    </row>
    <row r="164" spans="1:4">
      <c r="A164" s="3" t="str">
        <f>IFERROR(VLOOKUP(Poles!F164,$F$3:$G$5,2,TRUE),"")</f>
        <v/>
      </c>
      <c r="B164" s="10" t="str">
        <f>IFERROR(IF(A164=$B$1,Poles!F164,""),"")</f>
        <v/>
      </c>
      <c r="C164" s="10" t="str">
        <f>IFERROR(IF(A164=$C$1,Poles!F164,""),"")</f>
        <v/>
      </c>
      <c r="D164" s="10" t="str">
        <f>IFERROR(IF(A164=$D$1,Poles!F164,""),"")</f>
        <v/>
      </c>
    </row>
    <row r="165" spans="1:4">
      <c r="A165" s="3" t="str">
        <f>IFERROR(VLOOKUP(Poles!F165,$F$3:$G$5,2,TRUE),"")</f>
        <v/>
      </c>
      <c r="B165" s="10" t="str">
        <f>IFERROR(IF(A165=$B$1,Poles!F165,""),"")</f>
        <v/>
      </c>
      <c r="C165" s="10" t="str">
        <f>IFERROR(IF(A165=$C$1,Poles!F165,""),"")</f>
        <v/>
      </c>
      <c r="D165" s="10" t="str">
        <f>IFERROR(IF(A165=$D$1,Poles!F165,""),"")</f>
        <v/>
      </c>
    </row>
    <row r="166" spans="1:4">
      <c r="A166" s="3" t="str">
        <f>IFERROR(VLOOKUP(Poles!F166,$F$3:$G$5,2,TRUE),"")</f>
        <v/>
      </c>
      <c r="B166" s="10" t="str">
        <f>IFERROR(IF(A166=$B$1,Poles!F166,""),"")</f>
        <v/>
      </c>
      <c r="C166" s="10" t="str">
        <f>IFERROR(IF(A166=$C$1,Poles!F166,""),"")</f>
        <v/>
      </c>
      <c r="D166" s="10" t="str">
        <f>IFERROR(IF(A166=$D$1,Poles!F166,""),"")</f>
        <v/>
      </c>
    </row>
    <row r="167" spans="1:4">
      <c r="A167" s="3" t="str">
        <f>IFERROR(VLOOKUP(Poles!F167,$F$3:$G$5,2,TRUE),"")</f>
        <v/>
      </c>
      <c r="B167" s="10" t="str">
        <f>IFERROR(IF(A167=$B$1,Poles!F167,""),"")</f>
        <v/>
      </c>
      <c r="C167" s="10" t="str">
        <f>IFERROR(IF(A167=$C$1,Poles!F167,""),"")</f>
        <v/>
      </c>
      <c r="D167" s="10" t="str">
        <f>IFERROR(IF(A167=$D$1,Poles!F167,""),"")</f>
        <v/>
      </c>
    </row>
    <row r="168" spans="1:4">
      <c r="A168" s="3" t="str">
        <f>IFERROR(VLOOKUP(Poles!F168,$F$3:$G$5,2,TRUE),"")</f>
        <v/>
      </c>
      <c r="B168" s="10" t="str">
        <f>IFERROR(IF(A168=$B$1,Poles!F168,""),"")</f>
        <v/>
      </c>
      <c r="C168" s="10" t="str">
        <f>IFERROR(IF(A168=$C$1,Poles!F168,""),"")</f>
        <v/>
      </c>
      <c r="D168" s="10" t="str">
        <f>IFERROR(IF(A168=$D$1,Poles!F168,""),"")</f>
        <v/>
      </c>
    </row>
    <row r="169" spans="1:4">
      <c r="A169" s="3" t="str">
        <f>IFERROR(VLOOKUP(Poles!F169,$F$3:$G$5,2,TRUE),"")</f>
        <v/>
      </c>
      <c r="B169" s="10" t="str">
        <f>IFERROR(IF(A169=$B$1,Poles!F169,""),"")</f>
        <v/>
      </c>
      <c r="C169" s="10" t="str">
        <f>IFERROR(IF(A169=$C$1,Poles!F169,""),"")</f>
        <v/>
      </c>
      <c r="D169" s="10" t="str">
        <f>IFERROR(IF(A169=$D$1,Poles!F169,""),"")</f>
        <v/>
      </c>
    </row>
    <row r="170" spans="1:4">
      <c r="A170" s="3" t="str">
        <f>IFERROR(VLOOKUP(Poles!F170,$F$3:$G$5,2,TRUE),"")</f>
        <v/>
      </c>
      <c r="B170" s="10" t="str">
        <f>IFERROR(IF(A170=$B$1,Poles!F170,""),"")</f>
        <v/>
      </c>
      <c r="C170" s="10" t="str">
        <f>IFERROR(IF(A170=$C$1,Poles!F170,""),"")</f>
        <v/>
      </c>
      <c r="D170" s="10" t="str">
        <f>IFERROR(IF(A170=$D$1,Poles!F170,""),"")</f>
        <v/>
      </c>
    </row>
    <row r="171" spans="1:4">
      <c r="A171" s="3" t="str">
        <f>IFERROR(VLOOKUP(Poles!F171,$F$3:$G$5,2,TRUE),"")</f>
        <v/>
      </c>
      <c r="B171" s="10" t="str">
        <f>IFERROR(IF(A171=$B$1,Poles!F171,""),"")</f>
        <v/>
      </c>
      <c r="C171" s="10" t="str">
        <f>IFERROR(IF(A171=$C$1,Poles!F171,""),"")</f>
        <v/>
      </c>
      <c r="D171" s="10" t="str">
        <f>IFERROR(IF(A171=$D$1,Poles!F171,""),"")</f>
        <v/>
      </c>
    </row>
    <row r="172" spans="1:4">
      <c r="A172" s="3" t="str">
        <f>IFERROR(VLOOKUP(Poles!F172,$F$3:$G$5,2,TRUE),"")</f>
        <v/>
      </c>
      <c r="B172" s="10" t="str">
        <f>IFERROR(IF(A172=$B$1,Poles!F172,""),"")</f>
        <v/>
      </c>
      <c r="C172" s="10" t="str">
        <f>IFERROR(IF(A172=$C$1,Poles!F172,""),"")</f>
        <v/>
      </c>
      <c r="D172" s="10" t="str">
        <f>IFERROR(IF(A172=$D$1,Poles!F172,""),"")</f>
        <v/>
      </c>
    </row>
    <row r="173" spans="1:4">
      <c r="A173" s="3" t="str">
        <f>IFERROR(VLOOKUP(Poles!F173,$F$3:$G$5,2,TRUE),"")</f>
        <v/>
      </c>
      <c r="B173" s="10" t="str">
        <f>IFERROR(IF(A173=$B$1,Poles!F173,""),"")</f>
        <v/>
      </c>
      <c r="C173" s="10" t="str">
        <f>IFERROR(IF(A173=$C$1,Poles!F173,""),"")</f>
        <v/>
      </c>
      <c r="D173" s="10" t="str">
        <f>IFERROR(IF(A173=$D$1,Poles!F173,""),"")</f>
        <v/>
      </c>
    </row>
    <row r="174" spans="1:4">
      <c r="A174" s="3" t="str">
        <f>IFERROR(VLOOKUP(Poles!F174,$F$3:$G$5,2,TRUE),"")</f>
        <v/>
      </c>
      <c r="B174" s="10" t="str">
        <f>IFERROR(IF(A174=$B$1,Poles!F174,""),"")</f>
        <v/>
      </c>
      <c r="C174" s="10" t="str">
        <f>IFERROR(IF(A174=$C$1,Poles!F174,""),"")</f>
        <v/>
      </c>
      <c r="D174" s="10" t="str">
        <f>IFERROR(IF(A174=$D$1,Poles!F174,""),"")</f>
        <v/>
      </c>
    </row>
    <row r="175" spans="1:4">
      <c r="A175" s="3" t="str">
        <f>IFERROR(VLOOKUP(Poles!F175,$F$3:$G$5,2,TRUE),"")</f>
        <v/>
      </c>
      <c r="B175" s="10" t="str">
        <f>IFERROR(IF(A175=$B$1,Poles!F175,""),"")</f>
        <v/>
      </c>
      <c r="C175" s="10" t="str">
        <f>IFERROR(IF(A175=$C$1,Poles!F175,""),"")</f>
        <v/>
      </c>
      <c r="D175" s="10" t="str">
        <f>IFERROR(IF(A175=$D$1,Poles!F175,""),"")</f>
        <v/>
      </c>
    </row>
    <row r="176" spans="1:4">
      <c r="A176" s="3" t="str">
        <f>IFERROR(VLOOKUP(Poles!F176,$F$3:$G$5,2,TRUE),"")</f>
        <v/>
      </c>
      <c r="B176" s="10" t="str">
        <f>IFERROR(IF(A176=$B$1,Poles!F176,""),"")</f>
        <v/>
      </c>
      <c r="C176" s="10" t="str">
        <f>IFERROR(IF(A176=$C$1,Poles!F176,""),"")</f>
        <v/>
      </c>
      <c r="D176" s="10" t="str">
        <f>IFERROR(IF(A176=$D$1,Poles!F176,""),"")</f>
        <v/>
      </c>
    </row>
    <row r="177" spans="1:4">
      <c r="A177" s="3" t="str">
        <f>IFERROR(VLOOKUP(Poles!F177,$F$3:$G$5,2,TRUE),"")</f>
        <v/>
      </c>
      <c r="B177" s="10" t="str">
        <f>IFERROR(IF(A177=$B$1,Poles!F177,""),"")</f>
        <v/>
      </c>
      <c r="C177" s="10" t="str">
        <f>IFERROR(IF(A177=$C$1,Poles!F177,""),"")</f>
        <v/>
      </c>
      <c r="D177" s="10" t="str">
        <f>IFERROR(IF(A177=$D$1,Poles!F177,""),"")</f>
        <v/>
      </c>
    </row>
    <row r="178" spans="1:4">
      <c r="A178" s="3" t="str">
        <f>IFERROR(VLOOKUP(Poles!F178,$F$3:$G$5,2,TRUE),"")</f>
        <v/>
      </c>
      <c r="B178" s="10" t="str">
        <f>IFERROR(IF(A178=$B$1,Poles!F178,""),"")</f>
        <v/>
      </c>
      <c r="C178" s="10" t="str">
        <f>IFERROR(IF(A178=$C$1,Poles!F178,""),"")</f>
        <v/>
      </c>
      <c r="D178" s="10" t="str">
        <f>IFERROR(IF(A178=$D$1,Poles!F178,""),"")</f>
        <v/>
      </c>
    </row>
    <row r="179" spans="1:4">
      <c r="A179" s="3" t="str">
        <f>IFERROR(VLOOKUP(Poles!F179,$F$3:$G$5,2,TRUE),"")</f>
        <v/>
      </c>
      <c r="B179" s="10" t="str">
        <f>IFERROR(IF(A179=$B$1,Poles!F179,""),"")</f>
        <v/>
      </c>
      <c r="C179" s="10" t="str">
        <f>IFERROR(IF(A179=$C$1,Poles!F179,""),"")</f>
        <v/>
      </c>
      <c r="D179" s="10" t="str">
        <f>IFERROR(IF(A179=$D$1,Poles!F179,""),"")</f>
        <v/>
      </c>
    </row>
    <row r="180" spans="1:4">
      <c r="A180" s="3" t="str">
        <f>IFERROR(VLOOKUP(Poles!F180,$F$3:$G$5,2,TRUE),"")</f>
        <v/>
      </c>
      <c r="B180" s="10" t="str">
        <f>IFERROR(IF(A180=$B$1,Poles!F180,""),"")</f>
        <v/>
      </c>
      <c r="C180" s="10" t="str">
        <f>IFERROR(IF(A180=$C$1,Poles!F180,""),"")</f>
        <v/>
      </c>
      <c r="D180" s="10" t="str">
        <f>IFERROR(IF(A180=$D$1,Poles!F180,""),"")</f>
        <v/>
      </c>
    </row>
    <row r="181" spans="1:4">
      <c r="A181" s="3" t="str">
        <f>IFERROR(VLOOKUP(Poles!F181,$F$3:$G$5,2,TRUE),"")</f>
        <v/>
      </c>
      <c r="B181" s="10" t="str">
        <f>IFERROR(IF(A181=$B$1,Poles!F181,""),"")</f>
        <v/>
      </c>
      <c r="C181" s="10" t="str">
        <f>IFERROR(IF(A181=$C$1,Poles!F181,""),"")</f>
        <v/>
      </c>
      <c r="D181" s="10" t="str">
        <f>IFERROR(IF(A181=$D$1,Poles!F181,""),"")</f>
        <v/>
      </c>
    </row>
    <row r="182" spans="1:4">
      <c r="A182" s="3" t="str">
        <f>IFERROR(VLOOKUP(Poles!F182,$F$3:$G$5,2,TRUE),"")</f>
        <v/>
      </c>
      <c r="B182" s="10" t="str">
        <f>IFERROR(IF(A182=$B$1,Poles!F182,""),"")</f>
        <v/>
      </c>
      <c r="C182" s="10" t="str">
        <f>IFERROR(IF(A182=$C$1,Poles!F182,""),"")</f>
        <v/>
      </c>
      <c r="D182" s="10" t="str">
        <f>IFERROR(IF(A182=$D$1,Poles!F182,""),"")</f>
        <v/>
      </c>
    </row>
    <row r="183" spans="1:4">
      <c r="A183" s="3" t="str">
        <f>IFERROR(VLOOKUP(Poles!F183,$F$3:$G$5,2,TRUE),"")</f>
        <v/>
      </c>
      <c r="B183" s="10" t="str">
        <f>IFERROR(IF(A183=$B$1,Poles!F183,""),"")</f>
        <v/>
      </c>
      <c r="C183" s="10" t="str">
        <f>IFERROR(IF(A183=$C$1,Poles!F183,""),"")</f>
        <v/>
      </c>
      <c r="D183" s="10" t="str">
        <f>IFERROR(IF(A183=$D$1,Poles!F183,""),"")</f>
        <v/>
      </c>
    </row>
    <row r="184" spans="1:4">
      <c r="A184" s="3" t="str">
        <f>IFERROR(VLOOKUP(Poles!F184,$F$3:$G$5,2,TRUE),"")</f>
        <v/>
      </c>
      <c r="B184" s="10" t="str">
        <f>IFERROR(IF(A184=$B$1,Poles!F184,""),"")</f>
        <v/>
      </c>
      <c r="C184" s="10" t="str">
        <f>IFERROR(IF(A184=$C$1,Poles!F184,""),"")</f>
        <v/>
      </c>
      <c r="D184" s="10" t="str">
        <f>IFERROR(IF(A184=$D$1,Poles!F184,""),"")</f>
        <v/>
      </c>
    </row>
    <row r="185" spans="1:4">
      <c r="A185" s="3" t="str">
        <f>IFERROR(VLOOKUP(Poles!F185,$F$3:$G$5,2,TRUE),"")</f>
        <v/>
      </c>
      <c r="B185" s="10" t="str">
        <f>IFERROR(IF(A185=$B$1,Poles!F185,""),"")</f>
        <v/>
      </c>
      <c r="C185" s="10" t="str">
        <f>IFERROR(IF(A185=$C$1,Poles!F185,""),"")</f>
        <v/>
      </c>
      <c r="D185" s="10" t="str">
        <f>IFERROR(IF(A185=$D$1,Poles!F185,""),"")</f>
        <v/>
      </c>
    </row>
    <row r="186" spans="1:4">
      <c r="A186" s="3" t="str">
        <f>IFERROR(VLOOKUP(Poles!F186,$F$3:$G$5,2,TRUE),"")</f>
        <v/>
      </c>
      <c r="B186" s="10" t="str">
        <f>IFERROR(IF(A186=$B$1,Poles!F186,""),"")</f>
        <v/>
      </c>
      <c r="C186" s="10" t="str">
        <f>IFERROR(IF(A186=$C$1,Poles!F186,""),"")</f>
        <v/>
      </c>
      <c r="D186" s="10" t="str">
        <f>IFERROR(IF(A186=$D$1,Poles!F186,""),"")</f>
        <v/>
      </c>
    </row>
    <row r="187" spans="1:4">
      <c r="A187" s="3" t="str">
        <f>IFERROR(VLOOKUP(Poles!F187,$F$3:$G$5,2,TRUE),"")</f>
        <v/>
      </c>
      <c r="B187" s="10" t="str">
        <f>IFERROR(IF(A187=$B$1,Poles!F187,""),"")</f>
        <v/>
      </c>
      <c r="C187" s="10" t="str">
        <f>IFERROR(IF(A187=$C$1,Poles!F187,""),"")</f>
        <v/>
      </c>
      <c r="D187" s="10" t="str">
        <f>IFERROR(IF(A187=$D$1,Poles!F187,""),"")</f>
        <v/>
      </c>
    </row>
    <row r="188" spans="1:4">
      <c r="A188" s="3" t="str">
        <f>IFERROR(VLOOKUP(Poles!F188,$F$3:$G$5,2,TRUE),"")</f>
        <v/>
      </c>
      <c r="B188" s="10" t="str">
        <f>IFERROR(IF(A188=$B$1,Poles!F188,""),"")</f>
        <v/>
      </c>
      <c r="C188" s="10" t="str">
        <f>IFERROR(IF(A188=$C$1,Poles!F188,""),"")</f>
        <v/>
      </c>
      <c r="D188" s="10" t="str">
        <f>IFERROR(IF(A188=$D$1,Poles!F188,""),"")</f>
        <v/>
      </c>
    </row>
    <row r="189" spans="1:4">
      <c r="A189" s="3" t="str">
        <f>IFERROR(VLOOKUP(Poles!F189,$F$3:$G$5,2,TRUE),"")</f>
        <v/>
      </c>
      <c r="B189" s="10" t="str">
        <f>IFERROR(IF(A189=$B$1,Poles!F189,""),"")</f>
        <v/>
      </c>
      <c r="C189" s="10" t="str">
        <f>IFERROR(IF(A189=$C$1,Poles!F189,""),"")</f>
        <v/>
      </c>
      <c r="D189" s="10" t="str">
        <f>IFERROR(IF(A189=$D$1,Poles!F189,""),"")</f>
        <v/>
      </c>
    </row>
    <row r="190" spans="1:4">
      <c r="A190" s="3" t="str">
        <f>IFERROR(VLOOKUP(Poles!F190,$F$3:$G$5,2,TRUE),"")</f>
        <v/>
      </c>
      <c r="B190" s="10" t="str">
        <f>IFERROR(IF(A190=$B$1,Poles!F190,""),"")</f>
        <v/>
      </c>
      <c r="C190" s="10" t="str">
        <f>IFERROR(IF(A190=$C$1,Poles!F190,""),"")</f>
        <v/>
      </c>
      <c r="D190" s="10" t="str">
        <f>IFERROR(IF(A190=$D$1,Poles!F190,""),"")</f>
        <v/>
      </c>
    </row>
    <row r="191" spans="1:4">
      <c r="A191" s="3" t="str">
        <f>IFERROR(VLOOKUP(Poles!F191,$F$3:$G$5,2,TRUE),"")</f>
        <v/>
      </c>
      <c r="B191" s="10" t="str">
        <f>IFERROR(IF(A191=$B$1,Poles!F191,""),"")</f>
        <v/>
      </c>
      <c r="C191" s="10" t="str">
        <f>IFERROR(IF(A191=$C$1,Poles!F191,""),"")</f>
        <v/>
      </c>
      <c r="D191" s="10" t="str">
        <f>IFERROR(IF(A191=$D$1,Poles!F191,""),"")</f>
        <v/>
      </c>
    </row>
    <row r="192" spans="1:4">
      <c r="A192" s="3" t="str">
        <f>IFERROR(VLOOKUP(Poles!F192,$F$3:$G$5,2,TRUE),"")</f>
        <v/>
      </c>
      <c r="B192" s="10" t="str">
        <f>IFERROR(IF(A192=$B$1,Poles!F192,""),"")</f>
        <v/>
      </c>
      <c r="C192" s="10" t="str">
        <f>IFERROR(IF(A192=$C$1,Poles!F192,""),"")</f>
        <v/>
      </c>
      <c r="D192" s="10" t="str">
        <f>IFERROR(IF(A192=$D$1,Poles!F192,""),"")</f>
        <v/>
      </c>
    </row>
    <row r="193" spans="1:4">
      <c r="A193" s="3" t="str">
        <f>IFERROR(VLOOKUP(Poles!F193,$F$3:$G$5,2,TRUE),"")</f>
        <v/>
      </c>
      <c r="B193" s="10" t="str">
        <f>IFERROR(IF(A193=$B$1,Poles!F193,""),"")</f>
        <v/>
      </c>
      <c r="C193" s="10" t="str">
        <f>IFERROR(IF(A193=$C$1,Poles!F193,""),"")</f>
        <v/>
      </c>
      <c r="D193" s="10" t="str">
        <f>IFERROR(IF(A193=$D$1,Poles!F193,""),"")</f>
        <v/>
      </c>
    </row>
    <row r="194" spans="1:4">
      <c r="A194" s="3" t="str">
        <f>IFERROR(VLOOKUP(Poles!F194,$F$3:$G$5,2,TRUE),"")</f>
        <v/>
      </c>
      <c r="B194" s="10" t="str">
        <f>IFERROR(IF(A194=$B$1,Poles!F194,""),"")</f>
        <v/>
      </c>
      <c r="C194" s="10" t="str">
        <f>IFERROR(IF(A194=$C$1,Poles!F194,""),"")</f>
        <v/>
      </c>
      <c r="D194" s="10" t="str">
        <f>IFERROR(IF(A194=$D$1,Poles!F194,""),"")</f>
        <v/>
      </c>
    </row>
    <row r="195" spans="1:4">
      <c r="A195" s="3" t="str">
        <f>IFERROR(VLOOKUP(Poles!F195,$F$3:$G$5,2,TRUE),"")</f>
        <v/>
      </c>
      <c r="B195" s="10" t="str">
        <f>IFERROR(IF(A195=$B$1,Poles!F195,""),"")</f>
        <v/>
      </c>
      <c r="C195" s="10" t="str">
        <f>IFERROR(IF(A195=$C$1,Poles!F195,""),"")</f>
        <v/>
      </c>
      <c r="D195" s="10" t="str">
        <f>IFERROR(IF(A195=$D$1,Poles!F195,""),"")</f>
        <v/>
      </c>
    </row>
    <row r="196" spans="1:4">
      <c r="A196" s="3" t="str">
        <f>IFERROR(VLOOKUP(Poles!F196,$F$3:$G$5,2,TRUE),"")</f>
        <v/>
      </c>
      <c r="B196" s="10" t="str">
        <f>IFERROR(IF(A196=$B$1,Poles!F196,""),"")</f>
        <v/>
      </c>
      <c r="C196" s="10" t="str">
        <f>IFERROR(IF(A196=$C$1,Poles!F196,""),"")</f>
        <v/>
      </c>
      <c r="D196" s="10" t="str">
        <f>IFERROR(IF(A196=$D$1,Poles!F196,""),"")</f>
        <v/>
      </c>
    </row>
    <row r="197" spans="1:4">
      <c r="A197" s="3" t="str">
        <f>IFERROR(VLOOKUP(Poles!F197,$F$3:$G$5,2,TRUE),"")</f>
        <v/>
      </c>
      <c r="B197" s="10" t="str">
        <f>IFERROR(IF(A197=$B$1,Poles!F197,""),"")</f>
        <v/>
      </c>
      <c r="C197" s="10" t="str">
        <f>IFERROR(IF(A197=$C$1,Poles!F197,""),"")</f>
        <v/>
      </c>
      <c r="D197" s="10" t="str">
        <f>IFERROR(IF(A197=$D$1,Poles!F197,""),"")</f>
        <v/>
      </c>
    </row>
    <row r="198" spans="1:4">
      <c r="A198" s="3" t="str">
        <f>IFERROR(VLOOKUP(Poles!F198,$F$3:$G$5,2,TRUE),"")</f>
        <v/>
      </c>
      <c r="B198" s="10" t="str">
        <f>IFERROR(IF(A198=$B$1,Poles!F198,""),"")</f>
        <v/>
      </c>
      <c r="C198" s="10" t="str">
        <f>IFERROR(IF(A198=$C$1,Poles!F198,""),"")</f>
        <v/>
      </c>
      <c r="D198" s="10" t="str">
        <f>IFERROR(IF(A198=$D$1,Poles!F198,""),"")</f>
        <v/>
      </c>
    </row>
    <row r="199" spans="1:4">
      <c r="A199" s="3" t="str">
        <f>IFERROR(VLOOKUP(Poles!F199,$F$3:$G$5,2,TRUE),"")</f>
        <v/>
      </c>
      <c r="B199" s="10" t="str">
        <f>IFERROR(IF(A199=$B$1,Poles!F199,""),"")</f>
        <v/>
      </c>
      <c r="C199" s="10" t="str">
        <f>IFERROR(IF(A199=$C$1,Poles!F199,""),"")</f>
        <v/>
      </c>
      <c r="D199" s="10" t="str">
        <f>IFERROR(IF(A199=$D$1,Poles!F199,""),"")</f>
        <v/>
      </c>
    </row>
    <row r="200" spans="1:4">
      <c r="A200" s="3" t="str">
        <f>IFERROR(VLOOKUP(Poles!F200,$F$3:$G$5,2,TRUE),"")</f>
        <v/>
      </c>
      <c r="B200" s="10" t="str">
        <f>IFERROR(IF(A200=$B$1,Poles!F200,""),"")</f>
        <v/>
      </c>
      <c r="C200" s="10" t="str">
        <f>IFERROR(IF(A200=$C$1,Poles!F200,""),"")</f>
        <v/>
      </c>
      <c r="D200" s="10" t="str">
        <f>IFERROR(IF(A200=$D$1,Poles!F200,""),"")</f>
        <v/>
      </c>
    </row>
    <row r="201" spans="1:4">
      <c r="A201" s="3" t="str">
        <f>IFERROR(VLOOKUP(Poles!F201,$F$3:$G$5,2,TRUE),"")</f>
        <v/>
      </c>
      <c r="B201" s="10" t="str">
        <f>IFERROR(IF(A201=$B$1,Poles!F201,""),"")</f>
        <v/>
      </c>
      <c r="C201" s="10" t="str">
        <f>IFERROR(IF(A201=$C$1,Poles!F201,""),"")</f>
        <v/>
      </c>
      <c r="D201" s="10" t="str">
        <f>IFERROR(IF(A201=$D$1,Poles!F201,""),"")</f>
        <v/>
      </c>
    </row>
    <row r="202" spans="1:4">
      <c r="A202" s="3" t="str">
        <f>IFERROR(VLOOKUP(Poles!F202,$F$3:$G$5,2,TRUE),"")</f>
        <v/>
      </c>
      <c r="B202" s="10" t="str">
        <f>IFERROR(IF(A202=$B$1,Poles!F202,""),"")</f>
        <v/>
      </c>
      <c r="C202" s="10" t="str">
        <f>IFERROR(IF(A202=$C$1,Poles!F202,""),"")</f>
        <v/>
      </c>
      <c r="D202" s="10" t="str">
        <f>IFERROR(IF(A202=$D$1,Poles!F202,""),"")</f>
        <v/>
      </c>
    </row>
    <row r="203" spans="1:4">
      <c r="A203" s="3" t="str">
        <f>IFERROR(VLOOKUP(Poles!F203,$F$3:$G$5,2,TRUE),"")</f>
        <v/>
      </c>
      <c r="B203" s="10" t="str">
        <f>IFERROR(IF(A203=$B$1,Poles!F203,""),"")</f>
        <v/>
      </c>
      <c r="C203" s="10" t="str">
        <f>IFERROR(IF(A203=$C$1,Poles!F203,""),"")</f>
        <v/>
      </c>
      <c r="D203" s="10" t="str">
        <f>IFERROR(IF(A203=$D$1,Poles!F203,""),"")</f>
        <v/>
      </c>
    </row>
    <row r="204" spans="1:4">
      <c r="A204" s="3" t="str">
        <f>IFERROR(VLOOKUP(Poles!F204,$F$3:$G$5,2,TRUE),"")</f>
        <v/>
      </c>
      <c r="B204" s="10" t="str">
        <f>IFERROR(IF(A204=$B$1,Poles!F204,""),"")</f>
        <v/>
      </c>
      <c r="C204" s="10" t="str">
        <f>IFERROR(IF(A204=$C$1,Poles!F204,""),"")</f>
        <v/>
      </c>
      <c r="D204" s="10" t="str">
        <f>IFERROR(IF(A204=$D$1,Poles!F204,""),"")</f>
        <v/>
      </c>
    </row>
    <row r="205" spans="1:4">
      <c r="A205" s="3" t="str">
        <f>IFERROR(VLOOKUP(Poles!F205,$F$3:$G$5,2,TRUE),"")</f>
        <v/>
      </c>
      <c r="B205" s="10" t="str">
        <f>IFERROR(IF(A205=$B$1,Poles!F205,""),"")</f>
        <v/>
      </c>
      <c r="C205" s="10" t="str">
        <f>IFERROR(IF(A205=$C$1,Poles!F205,""),"")</f>
        <v/>
      </c>
      <c r="D205" s="10" t="str">
        <f>IFERROR(IF(A205=$D$1,Poles!F205,""),"")</f>
        <v/>
      </c>
    </row>
    <row r="206" spans="1:4">
      <c r="A206" s="3" t="str">
        <f>IFERROR(VLOOKUP(Poles!F206,$F$3:$G$5,2,TRUE),"")</f>
        <v/>
      </c>
      <c r="B206" s="10" t="str">
        <f>IFERROR(IF(A206=$B$1,Poles!F206,""),"")</f>
        <v/>
      </c>
      <c r="C206" s="10" t="str">
        <f>IFERROR(IF(A206=$C$1,Poles!F206,""),"")</f>
        <v/>
      </c>
      <c r="D206" s="10" t="str">
        <f>IFERROR(IF(A206=$D$1,Poles!F206,""),"")</f>
        <v/>
      </c>
    </row>
    <row r="207" spans="1:4">
      <c r="A207" s="3" t="str">
        <f>IFERROR(VLOOKUP(Poles!F207,$F$3:$G$5,2,TRUE),"")</f>
        <v/>
      </c>
      <c r="B207" s="10" t="str">
        <f>IFERROR(IF(A207=$B$1,Poles!F207,""),"")</f>
        <v/>
      </c>
      <c r="C207" s="10" t="str">
        <f>IFERROR(IF(A207=$C$1,Poles!F207,""),"")</f>
        <v/>
      </c>
      <c r="D207" s="10" t="str">
        <f>IFERROR(IF(A207=$D$1,Poles!F207,""),"")</f>
        <v/>
      </c>
    </row>
    <row r="208" spans="1:4">
      <c r="A208" s="3" t="str">
        <f>IFERROR(VLOOKUP(Poles!F208,$F$3:$G$5,2,TRUE),"")</f>
        <v/>
      </c>
      <c r="B208" s="10" t="str">
        <f>IFERROR(IF(A208=$B$1,Poles!F208,""),"")</f>
        <v/>
      </c>
      <c r="C208" s="10" t="str">
        <f>IFERROR(IF(A208=$C$1,Poles!F208,""),"")</f>
        <v/>
      </c>
      <c r="D208" s="10" t="str">
        <f>IFERROR(IF(A208=$D$1,Poles!F208,""),"")</f>
        <v/>
      </c>
    </row>
    <row r="209" spans="1:4">
      <c r="A209" s="3" t="str">
        <f>IFERROR(VLOOKUP(Poles!F209,$F$3:$G$5,2,TRUE),"")</f>
        <v/>
      </c>
      <c r="B209" s="10" t="str">
        <f>IFERROR(IF(A209=$B$1,Poles!F209,""),"")</f>
        <v/>
      </c>
      <c r="C209" s="10" t="str">
        <f>IFERROR(IF(A209=$C$1,Poles!F209,""),"")</f>
        <v/>
      </c>
      <c r="D209" s="10" t="str">
        <f>IFERROR(IF(A209=$D$1,Poles!F209,""),"")</f>
        <v/>
      </c>
    </row>
    <row r="210" spans="1:4">
      <c r="A210" s="3" t="str">
        <f>IFERROR(VLOOKUP(Poles!F210,$F$3:$G$5,2,TRUE),"")</f>
        <v/>
      </c>
      <c r="B210" s="10" t="str">
        <f>IFERROR(IF(A210=$B$1,Poles!F210,""),"")</f>
        <v/>
      </c>
      <c r="C210" s="10" t="str">
        <f>IFERROR(IF(A210=$C$1,Poles!F210,""),"")</f>
        <v/>
      </c>
      <c r="D210" s="10" t="str">
        <f>IFERROR(IF(A210=$D$1,Poles!F210,""),"")</f>
        <v/>
      </c>
    </row>
    <row r="211" spans="1:4">
      <c r="A211" s="3" t="str">
        <f>IFERROR(VLOOKUP(Poles!F211,$F$3:$G$5,2,TRUE),"")</f>
        <v/>
      </c>
      <c r="B211" s="10" t="str">
        <f>IFERROR(IF(A211=$B$1,Poles!F211,""),"")</f>
        <v/>
      </c>
      <c r="C211" s="10" t="str">
        <f>IFERROR(IF(A211=$C$1,Poles!F211,""),"")</f>
        <v/>
      </c>
      <c r="D211" s="10" t="str">
        <f>IFERROR(IF(A211=$D$1,Poles!F211,""),"")</f>
        <v/>
      </c>
    </row>
    <row r="212" spans="1:4">
      <c r="A212" s="3" t="str">
        <f>IFERROR(VLOOKUP(Poles!F212,$F$3:$G$5,2,TRUE),"")</f>
        <v/>
      </c>
      <c r="B212" s="10" t="str">
        <f>IFERROR(IF(A212=$B$1,Poles!F212,""),"")</f>
        <v/>
      </c>
      <c r="C212" s="10" t="str">
        <f>IFERROR(IF(A212=$C$1,Poles!F212,""),"")</f>
        <v/>
      </c>
      <c r="D212" s="10" t="str">
        <f>IFERROR(IF(A212=$D$1,Poles!F212,""),"")</f>
        <v/>
      </c>
    </row>
    <row r="213" spans="1:4">
      <c r="A213" s="3" t="str">
        <f>IFERROR(VLOOKUP(Poles!F213,$F$3:$G$5,2,TRUE),"")</f>
        <v/>
      </c>
      <c r="B213" s="10" t="str">
        <f>IFERROR(IF(A213=$B$1,Poles!F213,""),"")</f>
        <v/>
      </c>
      <c r="C213" s="10" t="str">
        <f>IFERROR(IF(A213=$C$1,Poles!F213,""),"")</f>
        <v/>
      </c>
      <c r="D213" s="10" t="str">
        <f>IFERROR(IF(A213=$D$1,Poles!F213,""),"")</f>
        <v/>
      </c>
    </row>
    <row r="214" spans="1:4">
      <c r="A214" s="3" t="str">
        <f>IFERROR(VLOOKUP(Poles!F214,$F$3:$G$5,2,TRUE),"")</f>
        <v/>
      </c>
      <c r="B214" s="10" t="str">
        <f>IFERROR(IF(A214=$B$1,Poles!F214,""),"")</f>
        <v/>
      </c>
      <c r="C214" s="10" t="str">
        <f>IFERROR(IF(A214=$C$1,Poles!F214,""),"")</f>
        <v/>
      </c>
      <c r="D214" s="10" t="str">
        <f>IFERROR(IF(A214=$D$1,Poles!F214,""),"")</f>
        <v/>
      </c>
    </row>
    <row r="215" spans="1:4">
      <c r="A215" s="3" t="str">
        <f>IFERROR(VLOOKUP(Poles!F215,$F$3:$G$5,2,TRUE),"")</f>
        <v/>
      </c>
      <c r="B215" s="10" t="str">
        <f>IFERROR(IF(A215=$B$1,Poles!F215,""),"")</f>
        <v/>
      </c>
      <c r="C215" s="10" t="str">
        <f>IFERROR(IF(A215=$C$1,Poles!F215,""),"")</f>
        <v/>
      </c>
      <c r="D215" s="10" t="str">
        <f>IFERROR(IF(A215=$D$1,Poles!F215,""),"")</f>
        <v/>
      </c>
    </row>
    <row r="216" spans="1:4">
      <c r="A216" s="3" t="str">
        <f>IFERROR(VLOOKUP(Poles!F216,$F$3:$G$5,2,TRUE),"")</f>
        <v/>
      </c>
      <c r="B216" s="10" t="str">
        <f>IFERROR(IF(A216=$B$1,Poles!F216,""),"")</f>
        <v/>
      </c>
      <c r="C216" s="10" t="str">
        <f>IFERROR(IF(A216=$C$1,Poles!F216,""),"")</f>
        <v/>
      </c>
      <c r="D216" s="10" t="str">
        <f>IFERROR(IF(A216=$D$1,Poles!F216,""),"")</f>
        <v/>
      </c>
    </row>
    <row r="217" spans="1:4">
      <c r="A217" s="3" t="str">
        <f>IFERROR(VLOOKUP(Poles!F217,$F$3:$G$5,2,TRUE),"")</f>
        <v/>
      </c>
      <c r="B217" s="10" t="str">
        <f>IFERROR(IF(A217=$B$1,Poles!F217,""),"")</f>
        <v/>
      </c>
      <c r="C217" s="10" t="str">
        <f>IFERROR(IF(A217=$C$1,Poles!F217,""),"")</f>
        <v/>
      </c>
      <c r="D217" s="10" t="str">
        <f>IFERROR(IF(A217=$D$1,Poles!F217,""),"")</f>
        <v/>
      </c>
    </row>
    <row r="218" spans="1:4">
      <c r="A218" s="3" t="str">
        <f>IFERROR(VLOOKUP(Poles!F218,$F$3:$G$5,2,TRUE),"")</f>
        <v/>
      </c>
      <c r="B218" s="10" t="str">
        <f>IFERROR(IF(A218=$B$1,Poles!F218,""),"")</f>
        <v/>
      </c>
      <c r="C218" s="10" t="str">
        <f>IFERROR(IF(A218=$C$1,Poles!F218,""),"")</f>
        <v/>
      </c>
      <c r="D218" s="10" t="str">
        <f>IFERROR(IF(A218=$D$1,Poles!F218,""),"")</f>
        <v/>
      </c>
    </row>
    <row r="219" spans="1:4">
      <c r="A219" s="3" t="str">
        <f>IFERROR(VLOOKUP(Poles!F219,$F$3:$G$5,2,TRUE),"")</f>
        <v/>
      </c>
      <c r="B219" s="10" t="str">
        <f>IFERROR(IF(A219=$B$1,Poles!F219,""),"")</f>
        <v/>
      </c>
      <c r="C219" s="10" t="str">
        <f>IFERROR(IF(A219=$C$1,Poles!F219,""),"")</f>
        <v/>
      </c>
      <c r="D219" s="10" t="str">
        <f>IFERROR(IF(A219=$D$1,Poles!F219,""),"")</f>
        <v/>
      </c>
    </row>
    <row r="220" spans="1:4">
      <c r="A220" s="3" t="str">
        <f>IFERROR(VLOOKUP(Poles!F220,$F$3:$G$5,2,TRUE),"")</f>
        <v/>
      </c>
      <c r="B220" s="10" t="str">
        <f>IFERROR(IF(A220=$B$1,Poles!F220,""),"")</f>
        <v/>
      </c>
      <c r="C220" s="10" t="str">
        <f>IFERROR(IF(A220=$C$1,Poles!F220,""),"")</f>
        <v/>
      </c>
      <c r="D220" s="10" t="str">
        <f>IFERROR(IF(A220=$D$1,Poles!F220,""),"")</f>
        <v/>
      </c>
    </row>
    <row r="221" spans="1:4">
      <c r="A221" s="3" t="str">
        <f>IFERROR(VLOOKUP(Poles!F221,$F$3:$G$5,2,TRUE),"")</f>
        <v/>
      </c>
      <c r="B221" s="10" t="str">
        <f>IFERROR(IF(A221=$B$1,Poles!F221,""),"")</f>
        <v/>
      </c>
      <c r="C221" s="10" t="str">
        <f>IFERROR(IF(A221=$C$1,Poles!F221,""),"")</f>
        <v/>
      </c>
      <c r="D221" s="10" t="str">
        <f>IFERROR(IF(A221=$D$1,Poles!F221,""),"")</f>
        <v/>
      </c>
    </row>
    <row r="222" spans="1:4">
      <c r="A222" s="3" t="str">
        <f>IFERROR(VLOOKUP(Poles!F222,$F$3:$G$5,2,TRUE),"")</f>
        <v/>
      </c>
      <c r="B222" s="10" t="str">
        <f>IFERROR(IF(A222=$B$1,Poles!F222,""),"")</f>
        <v/>
      </c>
      <c r="C222" s="10" t="str">
        <f>IFERROR(IF(A222=$C$1,Poles!F222,""),"")</f>
        <v/>
      </c>
      <c r="D222" s="10" t="str">
        <f>IFERROR(IF(A222=$D$1,Poles!F222,""),"")</f>
        <v/>
      </c>
    </row>
    <row r="223" spans="1:4">
      <c r="A223" s="3" t="str">
        <f>IFERROR(VLOOKUP(Poles!F223,$F$3:$G$5,2,TRUE),"")</f>
        <v/>
      </c>
      <c r="B223" s="10" t="str">
        <f>IFERROR(IF(A223=$B$1,Poles!F223,""),"")</f>
        <v/>
      </c>
      <c r="C223" s="10" t="str">
        <f>IFERROR(IF(A223=$C$1,Poles!F223,""),"")</f>
        <v/>
      </c>
      <c r="D223" s="10" t="str">
        <f>IFERROR(IF(A223=$D$1,Poles!F223,""),"")</f>
        <v/>
      </c>
    </row>
    <row r="224" spans="1:4">
      <c r="A224" s="3" t="str">
        <f>IFERROR(VLOOKUP(Poles!F224,$F$3:$G$5,2,TRUE),"")</f>
        <v/>
      </c>
      <c r="B224" s="10" t="str">
        <f>IFERROR(IF(A224=$B$1,Poles!F224,""),"")</f>
        <v/>
      </c>
      <c r="C224" s="10" t="str">
        <f>IFERROR(IF(A224=$C$1,Poles!F224,""),"")</f>
        <v/>
      </c>
      <c r="D224" s="10" t="str">
        <f>IFERROR(IF(A224=$D$1,Poles!F224,""),"")</f>
        <v/>
      </c>
    </row>
    <row r="225" spans="1:4">
      <c r="A225" s="3" t="str">
        <f>IFERROR(VLOOKUP(Poles!F225,$F$3:$G$5,2,TRUE),"")</f>
        <v/>
      </c>
      <c r="B225" s="10" t="str">
        <f>IFERROR(IF(A225=$B$1,Poles!F225,""),"")</f>
        <v/>
      </c>
      <c r="C225" s="10" t="str">
        <f>IFERROR(IF(A225=$C$1,Poles!F225,""),"")</f>
        <v/>
      </c>
      <c r="D225" s="10" t="str">
        <f>IFERROR(IF(A225=$D$1,Poles!F225,""),"")</f>
        <v/>
      </c>
    </row>
    <row r="226" spans="1:4">
      <c r="A226" s="3" t="str">
        <f>IFERROR(VLOOKUP(Poles!F226,$F$3:$G$5,2,TRUE),"")</f>
        <v/>
      </c>
      <c r="B226" s="10" t="str">
        <f>IFERROR(IF(A226=$B$1,Poles!F226,""),"")</f>
        <v/>
      </c>
      <c r="C226" s="10" t="str">
        <f>IFERROR(IF(A226=$C$1,Poles!F226,""),"")</f>
        <v/>
      </c>
      <c r="D226" s="10" t="str">
        <f>IFERROR(IF(A226=$D$1,Poles!F226,""),"")</f>
        <v/>
      </c>
    </row>
    <row r="227" spans="1:4">
      <c r="A227" s="3" t="str">
        <f>IFERROR(VLOOKUP(Poles!F227,$F$3:$G$5,2,TRUE),"")</f>
        <v/>
      </c>
      <c r="B227" s="10" t="str">
        <f>IFERROR(IF(A227=$B$1,Poles!F227,""),"")</f>
        <v/>
      </c>
      <c r="C227" s="10" t="str">
        <f>IFERROR(IF(A227=$C$1,Poles!F227,""),"")</f>
        <v/>
      </c>
      <c r="D227" s="10" t="str">
        <f>IFERROR(IF(A227=$D$1,Poles!F227,""),"")</f>
        <v/>
      </c>
    </row>
    <row r="228" spans="1:4">
      <c r="A228" s="3" t="str">
        <f>IFERROR(VLOOKUP(Poles!F228,$F$3:$G$5,2,TRUE),"")</f>
        <v/>
      </c>
      <c r="B228" s="10" t="str">
        <f>IFERROR(IF(A228=$B$1,Poles!F228,""),"")</f>
        <v/>
      </c>
      <c r="C228" s="10" t="str">
        <f>IFERROR(IF(A228=$C$1,Poles!F228,""),"")</f>
        <v/>
      </c>
      <c r="D228" s="10" t="str">
        <f>IFERROR(IF(A228=$D$1,Poles!F228,""),"")</f>
        <v/>
      </c>
    </row>
    <row r="229" spans="1:4">
      <c r="A229" s="3" t="str">
        <f>IFERROR(VLOOKUP(Poles!F229,$F$3:$G$5,2,TRUE),"")</f>
        <v/>
      </c>
      <c r="B229" s="10" t="str">
        <f>IFERROR(IF(A229=$B$1,Poles!F229,""),"")</f>
        <v/>
      </c>
      <c r="C229" s="10" t="str">
        <f>IFERROR(IF(A229=$C$1,Poles!F229,""),"")</f>
        <v/>
      </c>
      <c r="D229" s="10" t="str">
        <f>IFERROR(IF(A229=$D$1,Poles!F229,""),"")</f>
        <v/>
      </c>
    </row>
    <row r="230" spans="1:4">
      <c r="A230" s="3" t="str">
        <f>IFERROR(VLOOKUP(Poles!F230,$F$3:$G$5,2,TRUE),"")</f>
        <v/>
      </c>
      <c r="B230" s="10" t="str">
        <f>IFERROR(IF(A230=$B$1,Poles!F230,""),"")</f>
        <v/>
      </c>
      <c r="C230" s="10" t="str">
        <f>IFERROR(IF(A230=$C$1,Poles!F230,""),"")</f>
        <v/>
      </c>
      <c r="D230" s="10" t="str">
        <f>IFERROR(IF(A230=$D$1,Poles!F230,""),"")</f>
        <v/>
      </c>
    </row>
    <row r="231" spans="1:4">
      <c r="A231" s="3" t="str">
        <f>IFERROR(VLOOKUP(Poles!F231,$F$3:$G$5,2,TRUE),"")</f>
        <v/>
      </c>
      <c r="B231" s="10" t="str">
        <f>IFERROR(IF(A231=$B$1,Poles!F231,""),"")</f>
        <v/>
      </c>
      <c r="C231" s="10" t="str">
        <f>IFERROR(IF(A231=$C$1,Poles!F231,""),"")</f>
        <v/>
      </c>
      <c r="D231" s="10" t="str">
        <f>IFERROR(IF(A231=$D$1,Poles!F231,""),"")</f>
        <v/>
      </c>
    </row>
    <row r="232" spans="1:4">
      <c r="A232" s="3" t="str">
        <f>IFERROR(VLOOKUP(Poles!F232,$F$3:$G$5,2,TRUE),"")</f>
        <v/>
      </c>
      <c r="B232" s="10" t="str">
        <f>IFERROR(IF(A232=$B$1,Poles!F232,""),"")</f>
        <v/>
      </c>
      <c r="C232" s="10" t="str">
        <f>IFERROR(IF(A232=$C$1,Poles!F232,""),"")</f>
        <v/>
      </c>
      <c r="D232" s="10" t="str">
        <f>IFERROR(IF(A232=$D$1,Poles!F232,""),"")</f>
        <v/>
      </c>
    </row>
    <row r="233" spans="1:4">
      <c r="A233" s="3" t="str">
        <f>IFERROR(VLOOKUP(Poles!F233,$F$3:$G$5,2,TRUE),"")</f>
        <v/>
      </c>
      <c r="B233" s="10" t="str">
        <f>IFERROR(IF(A233=$B$1,Poles!F233,""),"")</f>
        <v/>
      </c>
      <c r="C233" s="10" t="str">
        <f>IFERROR(IF(A233=$C$1,Poles!F233,""),"")</f>
        <v/>
      </c>
      <c r="D233" s="10" t="str">
        <f>IFERROR(IF(A233=$D$1,Poles!F233,""),"")</f>
        <v/>
      </c>
    </row>
    <row r="234" spans="1:4">
      <c r="A234" s="3" t="str">
        <f>IFERROR(VLOOKUP(Poles!F234,$F$3:$G$5,2,TRUE),"")</f>
        <v/>
      </c>
      <c r="B234" s="10" t="str">
        <f>IFERROR(IF(A234=$B$1,Poles!F234,""),"")</f>
        <v/>
      </c>
      <c r="C234" s="10" t="str">
        <f>IFERROR(IF(A234=$C$1,Poles!F234,""),"")</f>
        <v/>
      </c>
      <c r="D234" s="10" t="str">
        <f>IFERROR(IF(A234=$D$1,Poles!F234,""),"")</f>
        <v/>
      </c>
    </row>
    <row r="235" spans="1:4">
      <c r="A235" s="3" t="str">
        <f>IFERROR(VLOOKUP(Poles!F235,$F$3:$G$5,2,TRUE),"")</f>
        <v/>
      </c>
      <c r="B235" s="10" t="str">
        <f>IFERROR(IF(A235=$B$1,Poles!F235,""),"")</f>
        <v/>
      </c>
      <c r="C235" s="10" t="str">
        <f>IFERROR(IF(A235=$C$1,Poles!F235,""),"")</f>
        <v/>
      </c>
      <c r="D235" s="10" t="str">
        <f>IFERROR(IF(A235=$D$1,Poles!F235,""),"")</f>
        <v/>
      </c>
    </row>
    <row r="236" spans="1:4">
      <c r="A236" s="3" t="str">
        <f>IFERROR(VLOOKUP(Poles!F236,$F$3:$G$5,2,TRUE),"")</f>
        <v/>
      </c>
      <c r="B236" s="10" t="str">
        <f>IFERROR(IF(A236=$B$1,Poles!F236,""),"")</f>
        <v/>
      </c>
      <c r="C236" s="10" t="str">
        <f>IFERROR(IF(A236=$C$1,Poles!F236,""),"")</f>
        <v/>
      </c>
      <c r="D236" s="10" t="str">
        <f>IFERROR(IF(A236=$D$1,Poles!F236,""),"")</f>
        <v/>
      </c>
    </row>
    <row r="237" spans="1:4">
      <c r="A237" s="3" t="str">
        <f>IFERROR(VLOOKUP(Poles!F237,$F$3:$G$5,2,TRUE),"")</f>
        <v/>
      </c>
      <c r="B237" s="10" t="str">
        <f>IFERROR(IF(A237=$B$1,Poles!F237,""),"")</f>
        <v/>
      </c>
      <c r="C237" s="10" t="str">
        <f>IFERROR(IF(A237=$C$1,Poles!F237,""),"")</f>
        <v/>
      </c>
      <c r="D237" s="10" t="str">
        <f>IFERROR(IF(A237=$D$1,Poles!F237,""),"")</f>
        <v/>
      </c>
    </row>
    <row r="238" spans="1:4">
      <c r="A238" s="3" t="str">
        <f>IFERROR(VLOOKUP(Poles!F238,$F$3:$G$5,2,TRUE),"")</f>
        <v/>
      </c>
      <c r="B238" s="10" t="str">
        <f>IFERROR(IF(A238=$B$1,Poles!F238,""),"")</f>
        <v/>
      </c>
      <c r="C238" s="10" t="str">
        <f>IFERROR(IF(A238=$C$1,Poles!F238,""),"")</f>
        <v/>
      </c>
      <c r="D238" s="10" t="str">
        <f>IFERROR(IF(A238=$D$1,Poles!F238,""),"")</f>
        <v/>
      </c>
    </row>
    <row r="239" spans="1:4">
      <c r="A239" s="3" t="str">
        <f>IFERROR(VLOOKUP(Poles!F239,$F$3:$G$5,2,TRUE),"")</f>
        <v/>
      </c>
      <c r="B239" s="10" t="str">
        <f>IFERROR(IF(A239=$B$1,Poles!F239,""),"")</f>
        <v/>
      </c>
      <c r="C239" s="10" t="str">
        <f>IFERROR(IF(A239=$C$1,Poles!F239,""),"")</f>
        <v/>
      </c>
      <c r="D239" s="10" t="str">
        <f>IFERROR(IF(A239=$D$1,Poles!F239,""),"")</f>
        <v/>
      </c>
    </row>
    <row r="240" spans="1:4">
      <c r="A240" s="3" t="str">
        <f>IFERROR(VLOOKUP(Poles!F240,$F$3:$G$5,2,TRUE),"")</f>
        <v/>
      </c>
      <c r="B240" s="10" t="str">
        <f>IFERROR(IF(A240=$B$1,Poles!F240,""),"")</f>
        <v/>
      </c>
      <c r="C240" s="10" t="str">
        <f>IFERROR(IF(A240=$C$1,Poles!F240,""),"")</f>
        <v/>
      </c>
      <c r="D240" s="10" t="str">
        <f>IFERROR(IF(A240=$D$1,Poles!F240,""),"")</f>
        <v/>
      </c>
    </row>
    <row r="241" spans="1:4">
      <c r="A241" s="3" t="str">
        <f>IFERROR(VLOOKUP(Poles!F241,$F$3:$G$5,2,TRUE),"")</f>
        <v/>
      </c>
      <c r="B241" s="10" t="str">
        <f>IFERROR(IF(A241=$B$1,Poles!F241,""),"")</f>
        <v/>
      </c>
      <c r="C241" s="10" t="str">
        <f>IFERROR(IF(A241=$C$1,Poles!F241,""),"")</f>
        <v/>
      </c>
      <c r="D241" s="10" t="str">
        <f>IFERROR(IF(A241=$D$1,Poles!F241,""),"")</f>
        <v/>
      </c>
    </row>
    <row r="242" spans="1:4">
      <c r="A242" s="3" t="str">
        <f>IFERROR(VLOOKUP(Poles!F242,$F$3:$G$5,2,TRUE),"")</f>
        <v/>
      </c>
      <c r="B242" s="10" t="str">
        <f>IFERROR(IF(A242=$B$1,Poles!F242,""),"")</f>
        <v/>
      </c>
      <c r="C242" s="10" t="str">
        <f>IFERROR(IF(A242=$C$1,Poles!F242,""),"")</f>
        <v/>
      </c>
      <c r="D242" s="10" t="str">
        <f>IFERROR(IF(A242=$D$1,Poles!F242,""),"")</f>
        <v/>
      </c>
    </row>
    <row r="243" spans="1:4">
      <c r="A243" s="3" t="str">
        <f>IFERROR(VLOOKUP(Poles!F243,$F$3:$G$5,2,TRUE),"")</f>
        <v/>
      </c>
      <c r="B243" s="10" t="str">
        <f>IFERROR(IF(A243=$B$1,Poles!F243,""),"")</f>
        <v/>
      </c>
      <c r="C243" s="10" t="str">
        <f>IFERROR(IF(A243=$C$1,Poles!F243,""),"")</f>
        <v/>
      </c>
      <c r="D243" s="10" t="str">
        <f>IFERROR(IF(A243=$D$1,Poles!F243,""),"")</f>
        <v/>
      </c>
    </row>
    <row r="244" spans="1:4">
      <c r="A244" s="3" t="str">
        <f>IFERROR(VLOOKUP(Poles!F244,$F$3:$G$5,2,TRUE),"")</f>
        <v/>
      </c>
      <c r="B244" s="10" t="str">
        <f>IFERROR(IF(A244=$B$1,Poles!F244,""),"")</f>
        <v/>
      </c>
      <c r="C244" s="10" t="str">
        <f>IFERROR(IF(A244=$C$1,Poles!F244,""),"")</f>
        <v/>
      </c>
      <c r="D244" s="10" t="str">
        <f>IFERROR(IF(A244=$D$1,Poles!F244,""),"")</f>
        <v/>
      </c>
    </row>
    <row r="245" spans="1:4">
      <c r="A245" s="3" t="str">
        <f>IFERROR(VLOOKUP(Poles!F245,$F$3:$G$5,2,TRUE),"")</f>
        <v/>
      </c>
      <c r="B245" s="10" t="str">
        <f>IFERROR(IF(A245=$B$1,Poles!F245,""),"")</f>
        <v/>
      </c>
      <c r="C245" s="10" t="str">
        <f>IFERROR(IF(A245=$C$1,Poles!F245,""),"")</f>
        <v/>
      </c>
      <c r="D245" s="10" t="str">
        <f>IFERROR(IF(A245=$D$1,Poles!F245,""),"")</f>
        <v/>
      </c>
    </row>
    <row r="246" spans="1:4">
      <c r="A246" s="3" t="str">
        <f>IFERROR(VLOOKUP(Poles!F246,$F$3:$G$5,2,TRUE),"")</f>
        <v/>
      </c>
      <c r="B246" s="10" t="str">
        <f>IFERROR(IF(A246=$B$1,Poles!F246,""),"")</f>
        <v/>
      </c>
      <c r="C246" s="10" t="str">
        <f>IFERROR(IF(A246=$C$1,Poles!F246,""),"")</f>
        <v/>
      </c>
      <c r="D246" s="10" t="str">
        <f>IFERROR(IF(A246=$D$1,Poles!F246,""),"")</f>
        <v/>
      </c>
    </row>
    <row r="247" spans="1:4">
      <c r="A247" s="3" t="str">
        <f>IFERROR(VLOOKUP(Poles!F247,$F$3:$G$5,2,TRUE),"")</f>
        <v/>
      </c>
      <c r="B247" s="10" t="str">
        <f>IFERROR(IF(A247=$B$1,Poles!F247,""),"")</f>
        <v/>
      </c>
      <c r="C247" s="10" t="str">
        <f>IFERROR(IF(A247=$C$1,Poles!F247,""),"")</f>
        <v/>
      </c>
      <c r="D247" s="10" t="str">
        <f>IFERROR(IF(A247=$D$1,Poles!F247,""),"")</f>
        <v/>
      </c>
    </row>
    <row r="248" spans="1:4">
      <c r="A248" s="3" t="str">
        <f>IFERROR(VLOOKUP(Poles!F248,$F$3:$G$5,2,TRUE),"")</f>
        <v/>
      </c>
      <c r="B248" s="10" t="str">
        <f>IFERROR(IF(A248=$B$1,Poles!F248,""),"")</f>
        <v/>
      </c>
      <c r="C248" s="10" t="str">
        <f>IFERROR(IF(A248=$C$1,Poles!F248,""),"")</f>
        <v/>
      </c>
      <c r="D248" s="10" t="str">
        <f>IFERROR(IF(A248=$D$1,Poles!F248,""),"")</f>
        <v/>
      </c>
    </row>
    <row r="249" spans="1:4">
      <c r="A249" s="3" t="str">
        <f>IFERROR(VLOOKUP(Poles!F249,$F$3:$G$5,2,TRUE),"")</f>
        <v/>
      </c>
      <c r="B249" s="10" t="str">
        <f>IFERROR(IF(A249=$B$1,Poles!F249,""),"")</f>
        <v/>
      </c>
      <c r="C249" s="10" t="str">
        <f>IFERROR(IF(A249=$C$1,Poles!F249,""),"")</f>
        <v/>
      </c>
      <c r="D249" s="10" t="str">
        <f>IFERROR(IF(A249=$D$1,Poles!F249,""),"")</f>
        <v/>
      </c>
    </row>
    <row r="250" spans="1:4">
      <c r="A250" s="3" t="str">
        <f>IFERROR(VLOOKUP(Poles!F250,$F$3:$G$5,2,TRUE),"")</f>
        <v/>
      </c>
      <c r="B250" s="10" t="str">
        <f>IFERROR(IF(A250=$B$1,Poles!F250,""),"")</f>
        <v/>
      </c>
      <c r="C250" s="10" t="str">
        <f>IFERROR(IF(A250=$C$1,Poles!F250,""),"")</f>
        <v/>
      </c>
      <c r="D250" s="10" t="str">
        <f>IFERROR(IF(A250=$D$1,Poles!F250,""),"")</f>
        <v/>
      </c>
    </row>
    <row r="251" spans="1:4">
      <c r="A251" s="3" t="str">
        <f>IFERROR(VLOOKUP(Poles!F251,$F$3:$G$5,2,TRUE),"")</f>
        <v/>
      </c>
      <c r="B251" s="10" t="str">
        <f>IFERROR(IF(A251=$B$1,Poles!F251,""),"")</f>
        <v/>
      </c>
      <c r="C251" s="10" t="str">
        <f>IFERROR(IF(A251=$C$1,Poles!F251,""),"")</f>
        <v/>
      </c>
      <c r="D251" s="10" t="str">
        <f>IFERROR(IF(A251=$D$1,Poles!F251,""),"")</f>
        <v/>
      </c>
    </row>
    <row r="252" spans="1:4">
      <c r="A252" s="3" t="str">
        <f>IFERROR(VLOOKUP(Poles!F252,$F$3:$G$5,2,TRUE),"")</f>
        <v/>
      </c>
      <c r="B252" s="10" t="str">
        <f>IFERROR(IF(A252=$B$1,Poles!F252,""),"")</f>
        <v/>
      </c>
      <c r="C252" s="10" t="str">
        <f>IFERROR(IF(A252=$C$1,Poles!F252,""),"")</f>
        <v/>
      </c>
      <c r="D252" s="10" t="str">
        <f>IFERROR(IF(A252=$D$1,Poles!F252,""),"")</f>
        <v/>
      </c>
    </row>
    <row r="253" spans="1:4">
      <c r="A253" s="3" t="str">
        <f>IFERROR(VLOOKUP(Poles!F253,$F$3:$G$5,2,TRUE),"")</f>
        <v/>
      </c>
      <c r="B253" s="10" t="str">
        <f>IFERROR(IF(A253=$B$1,Poles!F253,""),"")</f>
        <v/>
      </c>
      <c r="C253" s="10" t="str">
        <f>IFERROR(IF(A253=$C$1,Poles!F253,""),"")</f>
        <v/>
      </c>
      <c r="D253" s="10" t="str">
        <f>IFERROR(IF(A253=$D$1,Poles!F253,""),"")</f>
        <v/>
      </c>
    </row>
    <row r="254" spans="1:4">
      <c r="A254" s="3" t="str">
        <f>IFERROR(VLOOKUP(Poles!F254,$F$3:$G$5,2,TRUE),"")</f>
        <v/>
      </c>
      <c r="B254" s="10" t="str">
        <f>IFERROR(IF(A254=$B$1,Poles!F254,""),"")</f>
        <v/>
      </c>
      <c r="C254" s="10" t="str">
        <f>IFERROR(IF(A254=$C$1,Poles!F254,""),"")</f>
        <v/>
      </c>
      <c r="D254" s="10" t="str">
        <f>IFERROR(IF(A254=$D$1,Poles!F254,""),"")</f>
        <v/>
      </c>
    </row>
    <row r="255" spans="1:4">
      <c r="A255" s="3" t="str">
        <f>IFERROR(VLOOKUP(Poles!F255,$F$3:$G$5,2,TRUE),"")</f>
        <v/>
      </c>
      <c r="B255" s="10" t="str">
        <f>IFERROR(IF(A255=$B$1,Poles!F255,""),"")</f>
        <v/>
      </c>
      <c r="C255" s="10" t="str">
        <f>IFERROR(IF(A255=$C$1,Poles!F255,""),"")</f>
        <v/>
      </c>
      <c r="D255" s="10" t="str">
        <f>IFERROR(IF(A255=$D$1,Poles!F255,""),"")</f>
        <v/>
      </c>
    </row>
    <row r="256" spans="1:4">
      <c r="A256" s="3" t="str">
        <f>IFERROR(VLOOKUP(Poles!F256,$F$3:$G$5,2,TRUE),"")</f>
        <v/>
      </c>
      <c r="B256" s="10" t="str">
        <f>IFERROR(IF(A256=$B$1,Poles!F256,""),"")</f>
        <v/>
      </c>
      <c r="C256" s="10" t="str">
        <f>IFERROR(IF(A256=$C$1,Poles!F256,""),"")</f>
        <v/>
      </c>
      <c r="D256" s="10" t="str">
        <f>IFERROR(IF(A256=$D$1,Poles!F256,""),"")</f>
        <v/>
      </c>
    </row>
    <row r="257" spans="1:4">
      <c r="A257" s="3" t="str">
        <f>IFERROR(VLOOKUP(Poles!F257,$F$3:$G$5,2,TRUE),"")</f>
        <v/>
      </c>
      <c r="B257" s="10" t="str">
        <f>IFERROR(IF(A257=$B$1,Poles!F257,""),"")</f>
        <v/>
      </c>
      <c r="C257" s="10" t="str">
        <f>IFERROR(IF(A257=$C$1,Poles!F257,""),"")</f>
        <v/>
      </c>
      <c r="D257" s="10" t="str">
        <f>IFERROR(IF(A257=$D$1,Poles!F257,""),"")</f>
        <v/>
      </c>
    </row>
    <row r="258" spans="1:4">
      <c r="A258" s="3" t="str">
        <f>IFERROR(VLOOKUP(Poles!F258,$F$3:$G$5,2,TRUE),"")</f>
        <v/>
      </c>
      <c r="B258" s="10" t="str">
        <f>IFERROR(IF(A258=$B$1,Poles!F258,""),"")</f>
        <v/>
      </c>
      <c r="C258" s="10" t="str">
        <f>IFERROR(IF(A258=$C$1,Poles!F258,""),"")</f>
        <v/>
      </c>
      <c r="D258" s="10" t="str">
        <f>IFERROR(IF(A258=$D$1,Poles!F258,""),"")</f>
        <v/>
      </c>
    </row>
    <row r="259" spans="1:4">
      <c r="A259" s="3" t="str">
        <f>IFERROR(VLOOKUP(Poles!F259,$F$3:$G$5,2,TRUE),"")</f>
        <v/>
      </c>
      <c r="B259" s="10" t="str">
        <f>IFERROR(IF(A259=$B$1,Poles!F259,""),"")</f>
        <v/>
      </c>
      <c r="C259" s="10" t="str">
        <f>IFERROR(IF(A259=$C$1,Poles!F259,""),"")</f>
        <v/>
      </c>
      <c r="D259" s="10" t="str">
        <f>IFERROR(IF(A259=$D$1,Poles!F259,""),"")</f>
        <v/>
      </c>
    </row>
    <row r="260" spans="1:4">
      <c r="A260" s="3" t="str">
        <f>IFERROR(VLOOKUP(Poles!F260,$F$3:$G$5,2,TRUE),"")</f>
        <v/>
      </c>
      <c r="B260" s="10" t="str">
        <f>IFERROR(IF(A260=$B$1,Poles!F260,""),"")</f>
        <v/>
      </c>
      <c r="C260" s="10" t="str">
        <f>IFERROR(IF(A260=$C$1,Poles!F260,""),"")</f>
        <v/>
      </c>
      <c r="D260" s="10" t="str">
        <f>IFERROR(IF(A260=$D$1,Poles!F260,""),"")</f>
        <v/>
      </c>
    </row>
    <row r="261" spans="1:4">
      <c r="A261" s="3" t="str">
        <f>IFERROR(VLOOKUP(Poles!F261,$F$3:$G$5,2,TRUE),"")</f>
        <v/>
      </c>
      <c r="B261" s="10" t="str">
        <f>IFERROR(IF(A261=$B$1,Poles!F261,""),"")</f>
        <v/>
      </c>
      <c r="C261" s="10" t="str">
        <f>IFERROR(IF(A261=$C$1,Poles!F261,""),"")</f>
        <v/>
      </c>
      <c r="D261" s="10" t="str">
        <f>IFERROR(IF(A261=$D$1,Poles!F261,""),"")</f>
        <v/>
      </c>
    </row>
    <row r="262" spans="1:4">
      <c r="A262" s="3" t="str">
        <f>IFERROR(VLOOKUP(Poles!F262,$F$3:$G$5,2,TRUE),"")</f>
        <v/>
      </c>
      <c r="B262" s="10" t="str">
        <f>IFERROR(IF(A262=$B$1,Poles!F262,""),"")</f>
        <v/>
      </c>
      <c r="C262" s="10" t="str">
        <f>IFERROR(IF(A262=$C$1,Poles!F262,""),"")</f>
        <v/>
      </c>
      <c r="D262" s="10" t="str">
        <f>IFERROR(IF(A262=$D$1,Poles!F262,""),"")</f>
        <v/>
      </c>
    </row>
    <row r="263" spans="1:4">
      <c r="A263" s="3" t="str">
        <f>IFERROR(VLOOKUP(Poles!F263,$F$3:$G$5,2,TRUE),"")</f>
        <v/>
      </c>
      <c r="B263" s="10" t="str">
        <f>IFERROR(IF(A263=$B$1,Poles!F263,""),"")</f>
        <v/>
      </c>
      <c r="C263" s="10" t="str">
        <f>IFERROR(IF(A263=$C$1,Poles!F263,""),"")</f>
        <v/>
      </c>
      <c r="D263" s="10" t="str">
        <f>IFERROR(IF(A263=$D$1,Poles!F263,""),"")</f>
        <v/>
      </c>
    </row>
    <row r="264" spans="1:4">
      <c r="A264" s="3" t="str">
        <f>IFERROR(VLOOKUP(Poles!F264,$F$3:$G$5,2,TRUE),"")</f>
        <v/>
      </c>
      <c r="B264" s="10" t="str">
        <f>IFERROR(IF(A264=$B$1,Poles!F264,""),"")</f>
        <v/>
      </c>
      <c r="C264" s="10" t="str">
        <f>IFERROR(IF(A264=$C$1,Poles!F264,""),"")</f>
        <v/>
      </c>
      <c r="D264" s="10" t="str">
        <f>IFERROR(IF(A264=$D$1,Poles!F264,""),"")</f>
        <v/>
      </c>
    </row>
    <row r="265" spans="1:4">
      <c r="A265" s="3" t="str">
        <f>IFERROR(VLOOKUP(Poles!F265,$F$3:$G$5,2,TRUE),"")</f>
        <v/>
      </c>
      <c r="B265" s="10" t="str">
        <f>IFERROR(IF(A265=$B$1,Poles!F265,""),"")</f>
        <v/>
      </c>
      <c r="C265" s="10" t="str">
        <f>IFERROR(IF(A265=$C$1,Poles!F265,""),"")</f>
        <v/>
      </c>
      <c r="D265" s="10" t="str">
        <f>IFERROR(IF(A265=$D$1,Poles!F265,""),"")</f>
        <v/>
      </c>
    </row>
    <row r="266" spans="1:4">
      <c r="A266" s="3" t="str">
        <f>IFERROR(VLOOKUP(Poles!F266,$F$3:$G$5,2,TRUE),"")</f>
        <v/>
      </c>
      <c r="B266" s="10" t="str">
        <f>IFERROR(IF(A266=$B$1,Poles!F266,""),"")</f>
        <v/>
      </c>
      <c r="C266" s="10" t="str">
        <f>IFERROR(IF(A266=$C$1,Poles!F266,""),"")</f>
        <v/>
      </c>
      <c r="D266" s="10" t="str">
        <f>IFERROR(IF(A266=$D$1,Poles!F266,""),"")</f>
        <v/>
      </c>
    </row>
    <row r="267" spans="1:4">
      <c r="A267" s="3" t="str">
        <f>IFERROR(VLOOKUP(Poles!F267,$F$3:$G$5,2,TRUE),"")</f>
        <v/>
      </c>
      <c r="B267" s="10" t="str">
        <f>IFERROR(IF(A267=$B$1,Poles!F267,""),"")</f>
        <v/>
      </c>
      <c r="C267" s="10" t="str">
        <f>IFERROR(IF(A267=$C$1,Poles!F267,""),"")</f>
        <v/>
      </c>
      <c r="D267" s="10" t="str">
        <f>IFERROR(IF(A267=$D$1,Poles!F267,""),"")</f>
        <v/>
      </c>
    </row>
    <row r="268" spans="1:4">
      <c r="A268" s="3" t="str">
        <f>IFERROR(VLOOKUP(Poles!F268,$F$3:$G$5,2,TRUE),"")</f>
        <v/>
      </c>
      <c r="B268" s="10" t="str">
        <f>IFERROR(IF(A268=$B$1,Poles!F268,""),"")</f>
        <v/>
      </c>
      <c r="C268" s="10" t="str">
        <f>IFERROR(IF(A268=$C$1,Poles!F268,""),"")</f>
        <v/>
      </c>
      <c r="D268" s="10" t="str">
        <f>IFERROR(IF(A268=$D$1,Poles!F268,""),"")</f>
        <v/>
      </c>
    </row>
    <row r="269" spans="1:4">
      <c r="A269" s="3" t="str">
        <f>IFERROR(VLOOKUP(Poles!F269,$F$3:$G$5,2,TRUE),"")</f>
        <v/>
      </c>
      <c r="B269" s="10" t="str">
        <f>IFERROR(IF(A269=$B$1,Poles!F269,""),"")</f>
        <v/>
      </c>
      <c r="C269" s="10" t="str">
        <f>IFERROR(IF(A269=$C$1,Poles!F269,""),"")</f>
        <v/>
      </c>
      <c r="D269" s="10" t="str">
        <f>IFERROR(IF(A269=$D$1,Poles!F269,""),"")</f>
        <v/>
      </c>
    </row>
    <row r="270" spans="1:4">
      <c r="A270" s="3" t="str">
        <f>IFERROR(VLOOKUP(Poles!F270,$F$3:$G$5,2,TRUE),"")</f>
        <v/>
      </c>
      <c r="B270" s="10" t="str">
        <f>IFERROR(IF(A270=$B$1,Poles!F270,""),"")</f>
        <v/>
      </c>
      <c r="C270" s="10" t="str">
        <f>IFERROR(IF(A270=$C$1,Poles!F270,""),"")</f>
        <v/>
      </c>
      <c r="D270" s="10" t="str">
        <f>IFERROR(IF(A270=$D$1,Poles!F270,""),"")</f>
        <v/>
      </c>
    </row>
    <row r="271" spans="1:4">
      <c r="A271" s="3" t="str">
        <f>IFERROR(VLOOKUP(Poles!F271,$F$3:$G$5,2,TRUE),"")</f>
        <v/>
      </c>
      <c r="B271" s="10" t="str">
        <f>IFERROR(IF(A271=$B$1,Poles!F271,""),"")</f>
        <v/>
      </c>
      <c r="C271" s="10" t="str">
        <f>IFERROR(IF(A271=$C$1,Poles!F271,""),"")</f>
        <v/>
      </c>
      <c r="D271" s="10" t="str">
        <f>IFERROR(IF(A271=$D$1,Poles!F271,""),"")</f>
        <v/>
      </c>
    </row>
    <row r="272" spans="1:4">
      <c r="A272" s="3" t="str">
        <f>IFERROR(VLOOKUP(Poles!F272,$F$3:$G$5,2,TRUE),"")</f>
        <v/>
      </c>
      <c r="B272" s="10" t="str">
        <f>IFERROR(IF(A272=$B$1,Poles!F272,""),"")</f>
        <v/>
      </c>
      <c r="C272" s="10" t="str">
        <f>IFERROR(IF(A272=$C$1,Poles!F272,""),"")</f>
        <v/>
      </c>
      <c r="D272" s="10" t="str">
        <f>IFERROR(IF(A272=$D$1,Poles!F272,""),"")</f>
        <v/>
      </c>
    </row>
    <row r="273" spans="1:4">
      <c r="A273" s="3" t="str">
        <f>IFERROR(VLOOKUP(Poles!F273,$F$3:$G$5,2,TRUE),"")</f>
        <v/>
      </c>
      <c r="B273" s="10" t="str">
        <f>IFERROR(IF(A273=$B$1,Poles!F273,""),"")</f>
        <v/>
      </c>
      <c r="C273" s="10" t="str">
        <f>IFERROR(IF(A273=$C$1,Poles!F273,""),"")</f>
        <v/>
      </c>
      <c r="D273" s="10" t="str">
        <f>IFERROR(IF(A273=$D$1,Poles!F273,""),"")</f>
        <v/>
      </c>
    </row>
    <row r="274" spans="1:4">
      <c r="A274" s="3" t="str">
        <f>IFERROR(VLOOKUP(Poles!F274,$F$3:$G$5,2,TRUE),"")</f>
        <v/>
      </c>
      <c r="B274" s="10" t="str">
        <f>IFERROR(IF(A274=$B$1,Poles!F274,""),"")</f>
        <v/>
      </c>
      <c r="C274" s="10" t="str">
        <f>IFERROR(IF(A274=$C$1,Poles!F274,""),"")</f>
        <v/>
      </c>
      <c r="D274" s="10" t="str">
        <f>IFERROR(IF(A274=$D$1,Poles!F274,""),"")</f>
        <v/>
      </c>
    </row>
    <row r="275" spans="1:4">
      <c r="A275" s="3" t="str">
        <f>IFERROR(VLOOKUP(Poles!F275,$F$3:$G$5,2,TRUE),"")</f>
        <v/>
      </c>
      <c r="B275" s="10" t="str">
        <f>IFERROR(IF(A275=$B$1,Poles!F275,""),"")</f>
        <v/>
      </c>
      <c r="C275" s="10" t="str">
        <f>IFERROR(IF(A275=$C$1,Poles!F275,""),"")</f>
        <v/>
      </c>
      <c r="D275" s="10" t="str">
        <f>IFERROR(IF(A275=$D$1,Poles!F275,""),"")</f>
        <v/>
      </c>
    </row>
    <row r="276" spans="1:4">
      <c r="A276" s="3" t="str">
        <f>IFERROR(VLOOKUP(Poles!F276,$F$3:$G$5,2,TRUE),"")</f>
        <v/>
      </c>
      <c r="B276" s="10" t="str">
        <f>IFERROR(IF(A276=$B$1,Poles!F276,""),"")</f>
        <v/>
      </c>
      <c r="C276" s="10" t="str">
        <f>IFERROR(IF(A276=$C$1,Poles!F276,""),"")</f>
        <v/>
      </c>
      <c r="D276" s="10" t="str">
        <f>IFERROR(IF(A276=$D$1,Poles!F276,""),"")</f>
        <v/>
      </c>
    </row>
    <row r="277" spans="1:4">
      <c r="A277" s="3" t="str">
        <f>IFERROR(VLOOKUP(Poles!F277,$F$3:$G$5,2,TRUE),"")</f>
        <v/>
      </c>
      <c r="B277" s="10" t="str">
        <f>IFERROR(IF(A277=$B$1,Poles!F277,""),"")</f>
        <v/>
      </c>
      <c r="C277" s="10" t="str">
        <f>IFERROR(IF(A277=$C$1,Poles!F277,""),"")</f>
        <v/>
      </c>
      <c r="D277" s="10" t="str">
        <f>IFERROR(IF(A277=$D$1,Poles!F277,""),"")</f>
        <v/>
      </c>
    </row>
    <row r="278" spans="1:4">
      <c r="A278" s="3" t="str">
        <f>IFERROR(VLOOKUP(Poles!F278,$F$3:$G$5,2,TRUE),"")</f>
        <v/>
      </c>
      <c r="B278" s="10" t="str">
        <f>IFERROR(IF(A278=$B$1,Poles!F278,""),"")</f>
        <v/>
      </c>
      <c r="C278" s="10" t="str">
        <f>IFERROR(IF(A278=$C$1,Poles!F278,""),"")</f>
        <v/>
      </c>
      <c r="D278" s="10" t="str">
        <f>IFERROR(IF(A278=$D$1,Poles!F278,""),"")</f>
        <v/>
      </c>
    </row>
    <row r="279" spans="1:4">
      <c r="A279" s="3" t="str">
        <f>IFERROR(VLOOKUP(Poles!F279,$F$3:$G$5,2,TRUE),"")</f>
        <v/>
      </c>
      <c r="B279" s="10" t="str">
        <f>IFERROR(IF(A279=$B$1,Poles!F279,""),"")</f>
        <v/>
      </c>
      <c r="C279" s="10" t="str">
        <f>IFERROR(IF(A279=$C$1,Poles!F279,""),"")</f>
        <v/>
      </c>
      <c r="D279" s="10" t="str">
        <f>IFERROR(IF(A279=$D$1,Poles!F279,""),"")</f>
        <v/>
      </c>
    </row>
    <row r="280" spans="1:4">
      <c r="A280" s="3" t="str">
        <f>IFERROR(VLOOKUP(Poles!F280,$F$3:$G$5,2,TRUE),"")</f>
        <v/>
      </c>
      <c r="B280" s="10" t="str">
        <f>IFERROR(IF(A280=$B$1,Poles!F280,""),"")</f>
        <v/>
      </c>
      <c r="C280" s="10" t="str">
        <f>IFERROR(IF(A280=$C$1,Poles!F280,""),"")</f>
        <v/>
      </c>
      <c r="D280" s="10" t="str">
        <f>IFERROR(IF(A280=$D$1,Poles!F280,""),"")</f>
        <v/>
      </c>
    </row>
    <row r="281" spans="1:4">
      <c r="A281" s="3" t="str">
        <f>IFERROR(VLOOKUP(Poles!F281,$F$3:$G$5,2,TRUE),"")</f>
        <v/>
      </c>
      <c r="B281" s="10" t="str">
        <f>IFERROR(IF(A281=$B$1,Poles!F281,""),"")</f>
        <v/>
      </c>
      <c r="C281" s="10" t="str">
        <f>IFERROR(IF(A281=$C$1,Poles!F281,""),"")</f>
        <v/>
      </c>
      <c r="D281" s="10" t="str">
        <f>IFERROR(IF(A281=$D$1,Poles!F281,""),"")</f>
        <v/>
      </c>
    </row>
    <row r="282" spans="1:4">
      <c r="A282" s="3" t="str">
        <f>IFERROR(VLOOKUP(Poles!F282,$F$3:$G$5,2,TRUE),"")</f>
        <v/>
      </c>
      <c r="B282" s="10" t="str">
        <f>IFERROR(IF(A282=$B$1,Poles!F282,""),"")</f>
        <v/>
      </c>
      <c r="C282" s="10" t="str">
        <f>IFERROR(IF(A282=$C$1,Poles!F282,""),"")</f>
        <v/>
      </c>
      <c r="D282" s="10" t="str">
        <f>IFERROR(IF(A282=$D$1,Poles!F282,""),"")</f>
        <v/>
      </c>
    </row>
    <row r="283" spans="1:4">
      <c r="A283" s="3" t="str">
        <f>IFERROR(VLOOKUP(Poles!F283,$F$3:$G$5,2,TRUE),"")</f>
        <v/>
      </c>
      <c r="B283" s="10" t="str">
        <f>IFERROR(IF(A283=$B$1,Poles!F283,""),"")</f>
        <v/>
      </c>
      <c r="C283" s="10" t="str">
        <f>IFERROR(IF(A283=$C$1,Poles!F283,""),"")</f>
        <v/>
      </c>
      <c r="D283" s="10" t="str">
        <f>IFERROR(IF(A283=$D$1,Poles!F283,""),"")</f>
        <v/>
      </c>
    </row>
    <row r="284" spans="1:4">
      <c r="A284" s="3" t="str">
        <f>IFERROR(VLOOKUP(Poles!F284,$F$3:$G$5,2,TRUE),"")</f>
        <v/>
      </c>
      <c r="B284" s="10" t="str">
        <f>IFERROR(IF(A284=$B$1,Poles!F284,""),"")</f>
        <v/>
      </c>
      <c r="C284" s="10" t="str">
        <f>IFERROR(IF(A284=$C$1,Poles!F284,""),"")</f>
        <v/>
      </c>
      <c r="D284" s="10" t="str">
        <f>IFERROR(IF(A284=$D$1,Poles!F284,""),"")</f>
        <v/>
      </c>
    </row>
    <row r="285" spans="1:4">
      <c r="A285" s="3" t="str">
        <f>IFERROR(VLOOKUP(Poles!F285,$F$3:$G$5,2,TRUE),"")</f>
        <v/>
      </c>
      <c r="B285" s="10" t="str">
        <f>IFERROR(IF(A285=$B$1,Poles!F285,""),"")</f>
        <v/>
      </c>
      <c r="C285" s="10" t="str">
        <f>IFERROR(IF(A285=$C$1,Poles!F285,""),"")</f>
        <v/>
      </c>
      <c r="D285" s="10" t="str">
        <f>IFERROR(IF(A285=$D$1,Poles!F285,""),"")</f>
        <v/>
      </c>
    </row>
    <row r="286" spans="1:4">
      <c r="A286" s="3" t="str">
        <f>IFERROR(VLOOKUP(Poles!F286,$F$3:$G$5,2,TRUE),"")</f>
        <v/>
      </c>
      <c r="B286" s="10" t="str">
        <f>IFERROR(IF(A286=$B$1,Poles!F286,""),"")</f>
        <v/>
      </c>
      <c r="C286" s="10" t="str">
        <f>IFERROR(IF(A286=$C$1,Poles!F286,""),"")</f>
        <v/>
      </c>
      <c r="D286" s="10" t="str">
        <f>IFERROR(IF(A286=$D$1,Poles!F286,""),"")</f>
        <v/>
      </c>
    </row>
    <row r="287" spans="1:4">
      <c r="A287" s="3" t="str">
        <f>IFERROR(VLOOKUP(Poles!F287,$F$3:$G$5,2,TRUE),"")</f>
        <v/>
      </c>
      <c r="B287" s="10" t="str">
        <f>IFERROR(IF(A287=$B$1,Poles!F287,""),"")</f>
        <v/>
      </c>
      <c r="C287" s="10" t="str">
        <f>IFERROR(IF(A287=$C$1,Poles!F287,""),"")</f>
        <v/>
      </c>
      <c r="D287" s="10" t="str">
        <f>IFERROR(IF(A287=$D$1,Poles!F287,""),"")</f>
        <v/>
      </c>
    </row>
    <row r="288" spans="1:4">
      <c r="A288" s="3" t="str">
        <f>IFERROR(VLOOKUP(Poles!F288,$F$3:$G$5,2,TRUE),"")</f>
        <v/>
      </c>
      <c r="B288" s="10" t="str">
        <f>IFERROR(IF(A288=$B$1,Poles!F288,""),"")</f>
        <v/>
      </c>
      <c r="C288" s="10" t="str">
        <f>IFERROR(IF(A288=$C$1,Poles!F288,""),"")</f>
        <v/>
      </c>
      <c r="D288" s="10" t="str">
        <f>IFERROR(IF(A288=$D$1,Poles!F288,""),"")</f>
        <v/>
      </c>
    </row>
    <row r="289" spans="1:4">
      <c r="A289" s="3" t="str">
        <f>IFERROR(VLOOKUP(Poles!F289,$F$3:$G$5,2,TRUE),"")</f>
        <v/>
      </c>
      <c r="B289" s="10" t="str">
        <f>IFERROR(IF(A289=$B$1,Poles!F289,""),"")</f>
        <v/>
      </c>
      <c r="C289" s="10" t="str">
        <f>IFERROR(IF(A289=$C$1,Poles!F289,""),"")</f>
        <v/>
      </c>
      <c r="D289" s="10" t="str">
        <f>IFERROR(IF(A289=$D$1,Poles!F289,""),"")</f>
        <v/>
      </c>
    </row>
    <row r="290" spans="1:4">
      <c r="A290" s="3" t="str">
        <f>IFERROR(VLOOKUP(Poles!F290,$F$3:$G$5,2,TRUE),"")</f>
        <v/>
      </c>
      <c r="B290" s="10" t="str">
        <f>IFERROR(IF(A290=$B$1,Poles!F290,""),"")</f>
        <v/>
      </c>
      <c r="C290" s="10" t="str">
        <f>IFERROR(IF(A290=$C$1,Poles!F290,""),"")</f>
        <v/>
      </c>
      <c r="D290" s="10" t="str">
        <f>IFERROR(IF(A290=$D$1,Poles!F290,""),"")</f>
        <v/>
      </c>
    </row>
    <row r="291" spans="1:4">
      <c r="A291" s="3" t="str">
        <f>IFERROR(VLOOKUP(Poles!F291,$F$3:$G$5,2,TRUE),"")</f>
        <v/>
      </c>
      <c r="B291" s="10" t="str">
        <f>IFERROR(IF(A291=$B$1,Poles!F291,""),"")</f>
        <v/>
      </c>
      <c r="C291" s="10" t="str">
        <f>IFERROR(IF(A291=$C$1,Poles!F291,""),"")</f>
        <v/>
      </c>
      <c r="D291" s="10" t="str">
        <f>IFERROR(IF(A291=$D$1,Poles!F291,""),"")</f>
        <v/>
      </c>
    </row>
    <row r="292" spans="1:4">
      <c r="A292" s="3" t="str">
        <f>IFERROR(VLOOKUP(Poles!F292,$F$3:$G$5,2,TRUE),"")</f>
        <v/>
      </c>
      <c r="B292" s="10" t="str">
        <f>IFERROR(IF(A292=$B$1,Poles!F292,""),"")</f>
        <v/>
      </c>
      <c r="C292" s="10" t="str">
        <f>IFERROR(IF(A292=$C$1,Poles!F292,""),"")</f>
        <v/>
      </c>
      <c r="D292" s="10" t="str">
        <f>IFERROR(IF(A292=$D$1,Poles!F292,""),"")</f>
        <v/>
      </c>
    </row>
    <row r="293" spans="1:4">
      <c r="A293" s="3" t="str">
        <f>IFERROR(VLOOKUP(Poles!F293,$F$3:$G$5,2,TRUE),"")</f>
        <v/>
      </c>
      <c r="B293" s="10" t="str">
        <f>IFERROR(IF(A293=$B$1,Poles!F293,""),"")</f>
        <v/>
      </c>
      <c r="C293" s="10" t="str">
        <f>IFERROR(IF(A293=$C$1,Poles!F293,""),"")</f>
        <v/>
      </c>
      <c r="D293" s="10" t="str">
        <f>IFERROR(IF(A293=$D$1,Poles!F293,""),"")</f>
        <v/>
      </c>
    </row>
    <row r="294" spans="1:4">
      <c r="A294" s="3" t="str">
        <f>IFERROR(VLOOKUP(Poles!F294,$F$3:$G$5,2,TRUE),"")</f>
        <v/>
      </c>
      <c r="B294" s="10" t="str">
        <f>IFERROR(IF(A294=$B$1,Poles!F294,""),"")</f>
        <v/>
      </c>
      <c r="C294" s="10" t="str">
        <f>IFERROR(IF(A294=$C$1,Poles!F294,""),"")</f>
        <v/>
      </c>
      <c r="D294" s="10" t="str">
        <f>IFERROR(IF(A294=$D$1,Poles!F294,""),"")</f>
        <v/>
      </c>
    </row>
    <row r="295" spans="1:4">
      <c r="A295" s="3" t="str">
        <f>IFERROR(VLOOKUP(Poles!F295,$F$3:$G$5,2,TRUE),"")</f>
        <v/>
      </c>
      <c r="B295" s="10" t="str">
        <f>IFERROR(IF(A295=$B$1,Poles!F295,""),"")</f>
        <v/>
      </c>
      <c r="C295" s="10" t="str">
        <f>IFERROR(IF(A295=$C$1,Poles!F295,""),"")</f>
        <v/>
      </c>
      <c r="D295" s="10" t="str">
        <f>IFERROR(IF(A295=$D$1,Poles!F295,""),"")</f>
        <v/>
      </c>
    </row>
    <row r="296" spans="1:4">
      <c r="A296" s="3" t="str">
        <f>IFERROR(VLOOKUP(Poles!F296,$F$3:$G$5,2,TRUE),"")</f>
        <v/>
      </c>
      <c r="B296" s="10" t="str">
        <f>IFERROR(IF(A296=$B$1,Poles!F296,""),"")</f>
        <v/>
      </c>
      <c r="C296" s="10" t="str">
        <f>IFERROR(IF(A296=$C$1,Poles!F296,""),"")</f>
        <v/>
      </c>
      <c r="D296" s="10" t="str">
        <f>IFERROR(IF(A296=$D$1,Poles!F296,""),"")</f>
        <v/>
      </c>
    </row>
    <row r="297" spans="1:4">
      <c r="A297" s="3" t="str">
        <f>IFERROR(VLOOKUP(Poles!F297,$F$3:$G$5,2,TRUE),"")</f>
        <v/>
      </c>
      <c r="B297" s="10" t="str">
        <f>IFERROR(IF(A297=$B$1,Poles!F297,""),"")</f>
        <v/>
      </c>
      <c r="C297" s="10" t="str">
        <f>IFERROR(IF(A297=$C$1,Poles!F297,""),"")</f>
        <v/>
      </c>
      <c r="D297" s="10" t="str">
        <f>IFERROR(IF(A297=$D$1,Poles!F297,""),"")</f>
        <v/>
      </c>
    </row>
    <row r="298" spans="1:4">
      <c r="A298" s="3" t="str">
        <f>IFERROR(VLOOKUP(Poles!F298,$F$3:$G$5,2,TRUE),"")</f>
        <v/>
      </c>
      <c r="B298" s="10" t="str">
        <f>IFERROR(IF(A298=$B$1,Poles!F298,""),"")</f>
        <v/>
      </c>
      <c r="C298" s="10" t="str">
        <f>IFERROR(IF(A298=$C$1,Poles!F298,""),"")</f>
        <v/>
      </c>
      <c r="D298" s="10" t="str">
        <f>IFERROR(IF(A298=$D$1,Poles!F298,""),"")</f>
        <v/>
      </c>
    </row>
    <row r="299" spans="1:4">
      <c r="A299" s="3" t="str">
        <f>IFERROR(VLOOKUP(Poles!F299,$F$3:$G$5,2,TRUE),"")</f>
        <v/>
      </c>
      <c r="B299" s="10" t="str">
        <f>IFERROR(IF(A299=$B$1,Poles!F299,""),"")</f>
        <v/>
      </c>
      <c r="C299" s="10" t="str">
        <f>IFERROR(IF(A299=$C$1,Poles!F299,""),"")</f>
        <v/>
      </c>
      <c r="D299" s="10" t="str">
        <f>IFERROR(IF(A299=$D$1,Poles!F299,""),"")</f>
        <v/>
      </c>
    </row>
    <row r="300" spans="1:4">
      <c r="A300" s="3" t="str">
        <f>IFERROR(VLOOKUP(Poles!F300,$F$3:$G$5,2,TRUE),"")</f>
        <v/>
      </c>
      <c r="B300" s="10" t="str">
        <f>IFERROR(IF(A300=$B$1,Poles!F300,""),"")</f>
        <v/>
      </c>
      <c r="C300" s="10" t="str">
        <f>IFERROR(IF(A300=$C$1,Poles!F300,""),"")</f>
        <v/>
      </c>
      <c r="D300" s="10" t="str">
        <f>IFERROR(IF(A300=$D$1,Poles!F300,""),"")</f>
        <v/>
      </c>
    </row>
  </sheetData>
  <sheetProtection sheet="1" selectLockedCells="1"/>
  <mergeCells count="3">
    <mergeCell ref="F8:F12"/>
    <mergeCell ref="F14:F18"/>
    <mergeCell ref="F20:F2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V300"/>
  <sheetViews>
    <sheetView workbookViewId="0">
      <selection activeCell="C1" sqref="C1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hidden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3.5703125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7109375" customWidth="1"/>
    <col min="17" max="17" width="4" hidden="1" customWidth="1"/>
    <col min="18" max="18" width="3.5703125" customWidth="1"/>
    <col min="19" max="19" width="9.140625" style="1"/>
    <col min="20" max="20" width="22.5703125" customWidth="1"/>
    <col min="21" max="21" width="26.7109375" customWidth="1"/>
    <col min="22" max="22" width="4" hidden="1" customWidth="1"/>
  </cols>
  <sheetData>
    <row r="1" spans="1:22" s="144" customFormat="1">
      <c r="A1" s="143" t="s">
        <v>14</v>
      </c>
      <c r="B1" s="2"/>
      <c r="C1" s="2"/>
      <c r="D1" s="2"/>
      <c r="E1" s="2"/>
      <c r="F1" s="143" t="s">
        <v>15</v>
      </c>
      <c r="G1" s="2"/>
      <c r="H1" s="2"/>
      <c r="J1" s="143" t="s">
        <v>16</v>
      </c>
      <c r="K1" s="2"/>
      <c r="L1" s="2"/>
      <c r="M1" s="2"/>
      <c r="N1" s="143" t="s">
        <v>17</v>
      </c>
      <c r="O1" s="2"/>
      <c r="P1" s="2"/>
      <c r="Q1" s="2"/>
      <c r="S1" s="143" t="s">
        <v>18</v>
      </c>
      <c r="T1" s="2"/>
      <c r="U1" s="2"/>
      <c r="V1" s="2"/>
    </row>
    <row r="2" spans="1:22">
      <c r="A2" s="1">
        <f>IF(B2="","",IF(INDEX('Enter Draw'!$C$3:$G$252,MATCH(SMALL('Enter Draw'!$I$3:$I$252,D2),'Enter Draw'!$I$3:$I$252,0),1)="yco","yco",D2))</f>
        <v>1</v>
      </c>
      <c r="B2" t="str">
        <f>IFERROR(INDEX('Enter Draw'!$C$3:$I$252,MATCH(SMALL('Enter Draw'!$I$3:$I$252,D2),'Enter Draw'!$I$3:$I$252,0),4),"")</f>
        <v>Christina Mullinix</v>
      </c>
      <c r="C2" t="str">
        <f>IFERROR(INDEX('Enter Draw'!$C$3:$G$252,MATCH(SMALL('Enter Draw'!$I$3:$I$252,D2),'Enter Draw'!$I$3:$I$252,0),5),"")</f>
        <v>Desperado</v>
      </c>
      <c r="D2">
        <v>1</v>
      </c>
      <c r="F2" s="1">
        <f>IF(G2="","",IF(INDEX('Enter Draw'!$D$3:$G$252,MATCH(SMALL('Enter Draw'!$J$3:$J$252,D2),'Enter Draw'!$J$3:$J$252,0),1)="co","co",IF(INDEX('Enter Draw'!$D$3:$G$252,MATCH(SMALL('Enter Draw'!$J$3:$J$252,D2),'Enter Draw'!$J$3:$J$252,0),1)="yco","yco",D2)))</f>
        <v>1</v>
      </c>
      <c r="G2" t="str">
        <f>IFERROR(INDEX('Enter Draw'!$D$3:$G$252,MATCH(SMALL('Enter Draw'!$J$3:$J$252,D2),'Enter Draw'!$J$3:$J$252,0),3),"")</f>
        <v>Christina Mullinix</v>
      </c>
      <c r="H2" t="str">
        <f>IFERROR(INDEX('Enter Draw'!$D$3:$G$252,MATCH(SMALL('Enter Draw'!$J$3:$J$252,D2),'Enter Draw'!$J$3:$J$252,0),4),"")</f>
        <v>Desperado</v>
      </c>
      <c r="J2" s="1" t="str">
        <f>IF(K2="","",D2)</f>
        <v/>
      </c>
      <c r="K2" t="str">
        <f>IFERROR(INDEX('Enter Draw'!$E$3:$G$252,MATCH(SMALL('Enter Draw'!$K$3:$K$252,D2),'Enter Draw'!$K$3:$K$252,0),2),"")</f>
        <v/>
      </c>
      <c r="L2" t="str">
        <f>IFERROR(INDEX('Enter Draw'!$E$3:$G$252,MATCH(SMALL('Enter Draw'!$K$3:$K$252,D2),'Enter Draw'!$K$3:$K$252,0),3),"")</f>
        <v/>
      </c>
      <c r="N2" s="1" t="str">
        <f>IF(O2="","",Q2)</f>
        <v/>
      </c>
      <c r="O2" t="str">
        <f>IFERROR(INDEX('Enter Draw'!$A$3:$I$252,MATCH(SMALL('Enter Draw'!$L$3:$L$252,Q2),'Enter Draw'!$L$3:$L$252,0),6),"")</f>
        <v/>
      </c>
      <c r="P2" t="str">
        <f>IFERROR(INDEX('Enter Draw'!$A$3:$G$252,MATCH(SMALL('Enter Draw'!$L$3:$L$252,Q2),'Enter Draw'!$L$3:$L$252,0),7),"")</f>
        <v/>
      </c>
      <c r="Q2">
        <v>1</v>
      </c>
      <c r="S2" s="1">
        <f>IF(T2="","",V2)</f>
        <v>1</v>
      </c>
      <c r="T2" t="str">
        <f>IFERROR(INDEX('Enter Draw'!$A$3:$I$252,MATCH(SMALL('Enter Draw'!$M$3:$M$252,V2),'Enter Draw'!$M$3:$M$252,0),6),"")</f>
        <v>Sophia Williams</v>
      </c>
      <c r="U2" t="str">
        <f>IFERROR(INDEX('Enter Draw'!$A$3:$G$252,MATCH(SMALL('Enter Draw'!$M$3:$M$252,V2),'Enter Draw'!$M$3:$M$252,0),7),"")</f>
        <v>Reba</v>
      </c>
      <c r="V2">
        <v>1</v>
      </c>
    </row>
    <row r="3" spans="1:22">
      <c r="A3" s="1">
        <f>IF(B3="","",IF(INDEX('Enter Draw'!$C$3:$G$252,MATCH(SMALL('Enter Draw'!$I$3:$I$252,D3),'Enter Draw'!$I$3:$I$252,0),1)="yco","yco",D3))</f>
        <v>2</v>
      </c>
      <c r="B3" t="str">
        <f>IFERROR(INDEX('Enter Draw'!$C$3:$I$252,MATCH(SMALL('Enter Draw'!$I$3:$I$252,D3),'Enter Draw'!$I$3:$I$252,0),4),"")</f>
        <v>Landry Andal</v>
      </c>
      <c r="C3" t="str">
        <f>IFERROR(INDEX('Enter Draw'!$C$3:$G$252,MATCH(SMALL('Enter Draw'!$I$3:$I$252,D3),'Enter Draw'!$I$3:$I$252,0),5),"")</f>
        <v>Sis</v>
      </c>
      <c r="D3">
        <v>2</v>
      </c>
      <c r="F3" s="1">
        <f>IF(G3="","",IF(INDEX('Enter Draw'!$D$3:$G$252,MATCH(SMALL('Enter Draw'!$J$3:$J$252,D3),'Enter Draw'!$J$3:$J$252,0),1)="co","co",IF(INDEX('Enter Draw'!$D$3:$G$252,MATCH(SMALL('Enter Draw'!$J$3:$J$252,D3),'Enter Draw'!$J$3:$J$252,0),1)="yco","yco",D3)))</f>
        <v>2</v>
      </c>
      <c r="G3" t="str">
        <f>IFERROR(INDEX('Enter Draw'!$D$3:$G$252,MATCH(SMALL('Enter Draw'!$J$3:$J$252,D3),'Enter Draw'!$J$3:$J$252,0),3),"")</f>
        <v>Rylee Jennings</v>
      </c>
      <c r="H3" t="str">
        <f>IFERROR(INDEX('Enter Draw'!$D$3:$G$252,MATCH(SMALL('Enter Draw'!$J$3:$J$252,D3),'Enter Draw'!$J$3:$J$252,0),4),"")</f>
        <v>Bentley</v>
      </c>
      <c r="J3" s="1" t="str">
        <f>IF(K3="","",D3)</f>
        <v/>
      </c>
      <c r="K3" t="str">
        <f>IFERROR(INDEX('Enter Draw'!$E$3:$G$252,MATCH(SMALL('Enter Draw'!$K$3:$K$252,D3),'Enter Draw'!$K$3:$K$252,0),2),"")</f>
        <v/>
      </c>
      <c r="L3" t="str">
        <f>IFERROR(INDEX('Enter Draw'!$E$3:$G$252,MATCH(SMALL('Enter Draw'!$K$3:$K$252,D3),'Enter Draw'!$K$3:$K$252,0),3),"")</f>
        <v/>
      </c>
      <c r="N3" s="1" t="str">
        <f t="shared" ref="N3:N6" si="0">IF(O3="","",Q3)</f>
        <v/>
      </c>
      <c r="O3" t="str">
        <f>IFERROR(INDEX('Enter Draw'!$A$3:$I$252,MATCH(SMALL('Enter Draw'!$L$3:$L$252,Q3),'Enter Draw'!$L$3:$L$252,0),6),"")</f>
        <v/>
      </c>
      <c r="P3" t="str">
        <f>IFERROR(INDEX('Enter Draw'!$A$3:$G$252,MATCH(SMALL('Enter Draw'!$L$3:$L$252,Q3),'Enter Draw'!$L$3:$L$252,0),7),"")</f>
        <v/>
      </c>
      <c r="Q3">
        <v>2</v>
      </c>
      <c r="S3" s="1">
        <f t="shared" ref="S3:S66" si="1">IF(T3="","",V3)</f>
        <v>2</v>
      </c>
      <c r="T3" t="str">
        <f>IFERROR(INDEX('Enter Draw'!$A$3:$I$252,MATCH(SMALL('Enter Draw'!$M$3:$M$252,V3),'Enter Draw'!$M$3:$M$252,0),6),"")</f>
        <v>McKenna Auch</v>
      </c>
      <c r="U3" t="str">
        <f>IFERROR(INDEX('Enter Draw'!$A$3:$G$252,MATCH(SMALL('Enter Draw'!$M$3:$M$252,V3),'Enter Draw'!$M$3:$M$252,0),7),"")</f>
        <v>Yeller</v>
      </c>
      <c r="V3">
        <v>2</v>
      </c>
    </row>
    <row r="4" spans="1:22">
      <c r="A4" s="1">
        <f>IF(B4="","",IF(INDEX('Enter Draw'!$C$3:$G$252,MATCH(SMALL('Enter Draw'!$I$3:$I$252,D4),'Enter Draw'!$I$3:$I$252,0),1)="yco","yco",D4))</f>
        <v>3</v>
      </c>
      <c r="B4" t="str">
        <f>IFERROR(INDEX('Enter Draw'!$C$3:$I$252,MATCH(SMALL('Enter Draw'!$I$3:$I$252,D4),'Enter Draw'!$I$3:$I$252,0),4),"")</f>
        <v>Rylee Jennings</v>
      </c>
      <c r="C4" t="str">
        <f>IFERROR(INDEX('Enter Draw'!$C$3:$G$252,MATCH(SMALL('Enter Draw'!$I$3:$I$252,D4),'Enter Draw'!$I$3:$I$252,0),5),"")</f>
        <v>Bentley</v>
      </c>
      <c r="D4">
        <v>3</v>
      </c>
      <c r="F4" s="1">
        <f>IF(G4="","",IF(INDEX('Enter Draw'!$D$3:$G$252,MATCH(SMALL('Enter Draw'!$J$3:$J$252,D4),'Enter Draw'!$J$3:$J$252,0),1)="co","co",IF(INDEX('Enter Draw'!$D$3:$G$252,MATCH(SMALL('Enter Draw'!$J$3:$J$252,D4),'Enter Draw'!$J$3:$J$252,0),1)="yco","yco",D4)))</f>
        <v>3</v>
      </c>
      <c r="G4" t="str">
        <f>IFERROR(INDEX('Enter Draw'!$D$3:$G$252,MATCH(SMALL('Enter Draw'!$J$3:$J$252,D4),'Enter Draw'!$J$3:$J$252,0),3),"")</f>
        <v>Carli Maruska</v>
      </c>
      <c r="H4" t="str">
        <f>IFERROR(INDEX('Enter Draw'!$D$3:$G$252,MATCH(SMALL('Enter Draw'!$J$3:$J$252,D4),'Enter Draw'!$J$3:$J$252,0),4),"")</f>
        <v>Billy</v>
      </c>
      <c r="J4" s="1" t="str">
        <f>IF(K4="","",D4)</f>
        <v/>
      </c>
      <c r="K4" t="str">
        <f>IFERROR(INDEX('Enter Draw'!$E$3:$G$252,MATCH(SMALL('Enter Draw'!$K$3:$K$252,D4),'Enter Draw'!$K$3:$K$252,0),2),"")</f>
        <v/>
      </c>
      <c r="L4" t="str">
        <f>IFERROR(INDEX('Enter Draw'!$E$3:$G$252,MATCH(SMALL('Enter Draw'!$K$3:$K$252,D4),'Enter Draw'!$K$3:$K$252,0),3),"")</f>
        <v/>
      </c>
      <c r="N4" s="1" t="str">
        <f t="shared" si="0"/>
        <v/>
      </c>
      <c r="O4" t="str">
        <f>IFERROR(INDEX('Enter Draw'!$A$3:$I$252,MATCH(SMALL('Enter Draw'!$L$3:$L$252,Q4),'Enter Draw'!$L$3:$L$252,0),6),"")</f>
        <v/>
      </c>
      <c r="P4" t="str">
        <f>IFERROR(INDEX('Enter Draw'!$A$3:$G$252,MATCH(SMALL('Enter Draw'!$L$3:$L$252,Q4),'Enter Draw'!$L$3:$L$252,0),7),"")</f>
        <v/>
      </c>
      <c r="Q4">
        <v>3</v>
      </c>
      <c r="S4" s="1">
        <f t="shared" si="1"/>
        <v>3</v>
      </c>
      <c r="T4" t="str">
        <f>IFERROR(INDEX('Enter Draw'!$A$3:$I$252,MATCH(SMALL('Enter Draw'!$M$3:$M$252,V4),'Enter Draw'!$M$3:$M$252,0),6),"")</f>
        <v>Derringer O'Connor</v>
      </c>
      <c r="U4" t="str">
        <f>IFERROR(INDEX('Enter Draw'!$A$3:$G$252,MATCH(SMALL('Enter Draw'!$M$3:$M$252,V4),'Enter Draw'!$M$3:$M$252,0),7),"")</f>
        <v>Sailor</v>
      </c>
      <c r="V4">
        <v>3</v>
      </c>
    </row>
    <row r="5" spans="1:22">
      <c r="A5" s="1">
        <f>IF(B5="","",IF(INDEX('Enter Draw'!$C$3:$G$252,MATCH(SMALL('Enter Draw'!$I$3:$I$252,D5),'Enter Draw'!$I$3:$I$252,0),1)="yco","yco",D5))</f>
        <v>4</v>
      </c>
      <c r="B5" t="str">
        <f>IFERROR(INDEX('Enter Draw'!$C$3:$I$252,MATCH(SMALL('Enter Draw'!$I$3:$I$252,D5),'Enter Draw'!$I$3:$I$252,0),4),"")</f>
        <v>Carli Maruska</v>
      </c>
      <c r="C5" t="str">
        <f>IFERROR(INDEX('Enter Draw'!$C$3:$G$252,MATCH(SMALL('Enter Draw'!$I$3:$I$252,D5),'Enter Draw'!$I$3:$I$252,0),5),"")</f>
        <v>Billy</v>
      </c>
      <c r="D5">
        <v>4</v>
      </c>
      <c r="F5" s="1">
        <f>IF(G5="","",IF(INDEX('Enter Draw'!$D$3:$G$252,MATCH(SMALL('Enter Draw'!$J$3:$J$252,D5),'Enter Draw'!$J$3:$J$252,0),1)="co","co",IF(INDEX('Enter Draw'!$D$3:$G$252,MATCH(SMALL('Enter Draw'!$J$3:$J$252,D5),'Enter Draw'!$J$3:$J$252,0),1)="yco","yco",D5)))</f>
        <v>4</v>
      </c>
      <c r="G5" t="str">
        <f>IFERROR(INDEX('Enter Draw'!$D$3:$G$252,MATCH(SMALL('Enter Draw'!$J$3:$J$252,D5),'Enter Draw'!$J$3:$J$252,0),3),"")</f>
        <v>Cindy Auch</v>
      </c>
      <c r="H5" t="str">
        <f>IFERROR(INDEX('Enter Draw'!$D$3:$G$252,MATCH(SMALL('Enter Draw'!$J$3:$J$252,D5),'Enter Draw'!$J$3:$J$252,0),4),"")</f>
        <v>Peppy</v>
      </c>
      <c r="J5" s="1" t="str">
        <f>IF(K5="","",D5)</f>
        <v/>
      </c>
      <c r="K5" t="str">
        <f>IFERROR(INDEX('Enter Draw'!$E$3:$G$252,MATCH(SMALL('Enter Draw'!$K$3:$K$252,D5),'Enter Draw'!$K$3:$K$252,0),2),"")</f>
        <v/>
      </c>
      <c r="L5" t="str">
        <f>IFERROR(INDEX('Enter Draw'!$E$3:$G$252,MATCH(SMALL('Enter Draw'!$K$3:$K$252,D5),'Enter Draw'!$K$3:$K$252,0),3),"")</f>
        <v/>
      </c>
      <c r="N5" s="1" t="str">
        <f t="shared" si="0"/>
        <v/>
      </c>
      <c r="O5" t="str">
        <f>IFERROR(INDEX('Enter Draw'!$A$3:$I$252,MATCH(SMALL('Enter Draw'!$L$3:$L$252,Q5),'Enter Draw'!$L$3:$L$252,0),6),"")</f>
        <v/>
      </c>
      <c r="P5" t="str">
        <f>IFERROR(INDEX('Enter Draw'!$A$3:$G$252,MATCH(SMALL('Enter Draw'!$L$3:$L$252,Q5),'Enter Draw'!$L$3:$L$252,0),7),"")</f>
        <v/>
      </c>
      <c r="Q5">
        <v>4</v>
      </c>
      <c r="S5" s="1">
        <f t="shared" si="1"/>
        <v>4</v>
      </c>
      <c r="T5" t="str">
        <f>IFERROR(INDEX('Enter Draw'!$A$3:$I$252,MATCH(SMALL('Enter Draw'!$M$3:$M$252,V5),'Enter Draw'!$M$3:$M$252,0),6),"")</f>
        <v>Macy Maxwell</v>
      </c>
      <c r="U5" t="str">
        <f>IFERROR(INDEX('Enter Draw'!$A$3:$G$252,MATCH(SMALL('Enter Draw'!$M$3:$M$252,V5),'Enter Draw'!$M$3:$M$252,0),7),"")</f>
        <v>Sassy</v>
      </c>
      <c r="V5">
        <v>4</v>
      </c>
    </row>
    <row r="6" spans="1:22">
      <c r="A6" s="1">
        <f>IF(B6="","",IF(INDEX('Enter Draw'!$C$3:$G$252,MATCH(SMALL('Enter Draw'!$I$3:$I$252,D6),'Enter Draw'!$I$3:$I$252,0),1)="yco","yco",D6))</f>
        <v>5</v>
      </c>
      <c r="B6" t="str">
        <f>IFERROR(INDEX('Enter Draw'!$C$3:$I$252,MATCH(SMALL('Enter Draw'!$I$3:$I$252,D6),'Enter Draw'!$I$3:$I$252,0),4),"")</f>
        <v>Cindy Auch</v>
      </c>
      <c r="C6" t="str">
        <f>IFERROR(INDEX('Enter Draw'!$C$3:$G$252,MATCH(SMALL('Enter Draw'!$I$3:$I$252,D6),'Enter Draw'!$I$3:$I$252,0),5),"")</f>
        <v>Peppy</v>
      </c>
      <c r="D6">
        <v>5</v>
      </c>
      <c r="F6" s="1">
        <f>IF(G6="","",IF(INDEX('Enter Draw'!$D$3:$G$252,MATCH(SMALL('Enter Draw'!$J$3:$J$252,D6),'Enter Draw'!$J$3:$J$252,0),1)="co","co",IF(INDEX('Enter Draw'!$D$3:$G$252,MATCH(SMALL('Enter Draw'!$J$3:$J$252,D6),'Enter Draw'!$J$3:$J$252,0),1)="yco","yco",D6)))</f>
        <v>5</v>
      </c>
      <c r="G6" t="str">
        <f>IFERROR(INDEX('Enter Draw'!$D$3:$G$252,MATCH(SMALL('Enter Draw'!$J$3:$J$252,D6),'Enter Draw'!$J$3:$J$252,0),3),"")</f>
        <v>Kali Roduner</v>
      </c>
      <c r="H6" t="str">
        <f>IFERROR(INDEX('Enter Draw'!$D$3:$G$252,MATCH(SMALL('Enter Draw'!$J$3:$J$252,D6),'Enter Draw'!$J$3:$J$252,0),4),"")</f>
        <v>Reggie</v>
      </c>
      <c r="J6" s="1" t="str">
        <f>IF(K6="","",D6)</f>
        <v/>
      </c>
      <c r="K6" t="str">
        <f>IFERROR(INDEX('Enter Draw'!$E$3:$G$252,MATCH(SMALL('Enter Draw'!$K$3:$K$252,D6),'Enter Draw'!$K$3:$K$252,0),2),"")</f>
        <v/>
      </c>
      <c r="L6" t="str">
        <f>IFERROR(INDEX('Enter Draw'!$E$3:$G$252,MATCH(SMALL('Enter Draw'!$K$3:$K$252,D6),'Enter Draw'!$K$3:$K$252,0),3),"")</f>
        <v/>
      </c>
      <c r="N6" s="1" t="str">
        <f t="shared" si="0"/>
        <v/>
      </c>
      <c r="O6" t="str">
        <f>IFERROR(INDEX('Enter Draw'!$A$3:$I$252,MATCH(SMALL('Enter Draw'!$L$3:$L$252,Q6),'Enter Draw'!$L$3:$L$252,0),6),"")</f>
        <v/>
      </c>
      <c r="P6" t="str">
        <f>IFERROR(INDEX('Enter Draw'!$A$3:$G$252,MATCH(SMALL('Enter Draw'!$L$3:$L$252,Q6),'Enter Draw'!$L$3:$L$252,0),7),"")</f>
        <v/>
      </c>
      <c r="Q6">
        <v>5</v>
      </c>
      <c r="S6" s="1">
        <f t="shared" si="1"/>
        <v>5</v>
      </c>
      <c r="T6" t="str">
        <f>IFERROR(INDEX('Enter Draw'!$A$3:$I$252,MATCH(SMALL('Enter Draw'!$M$3:$M$252,V6),'Enter Draw'!$M$3:$M$252,0),6),"")</f>
        <v>Joslyn Deknikker</v>
      </c>
      <c r="U6" t="str">
        <f>IFERROR(INDEX('Enter Draw'!$A$3:$G$252,MATCH(SMALL('Enter Draw'!$M$3:$M$252,V6),'Enter Draw'!$M$3:$M$252,0),7),"")</f>
        <v>Hooey</v>
      </c>
      <c r="V6">
        <v>5</v>
      </c>
    </row>
    <row r="7" spans="1:22">
      <c r="S7" s="1">
        <f t="shared" si="1"/>
        <v>6</v>
      </c>
      <c r="T7" t="str">
        <f>IFERROR(INDEX('Enter Draw'!$A$3:$I$252,MATCH(SMALL('Enter Draw'!$M$3:$M$252,V7),'Enter Draw'!$M$3:$M$252,0),6),"")</f>
        <v>Sawyer Williams</v>
      </c>
      <c r="U7" t="str">
        <f>IFERROR(INDEX('Enter Draw'!$A$3:$G$252,MATCH(SMALL('Enter Draw'!$M$3:$M$252,V7),'Enter Draw'!$M$3:$M$252,0),7),"")</f>
        <v>Reba</v>
      </c>
      <c r="V7">
        <v>6</v>
      </c>
    </row>
    <row r="8" spans="1:22">
      <c r="A8" s="1">
        <f>IF(B8="","",IF(INDEX('Enter Draw'!$C$3:$G$252,MATCH(SMALL('Enter Draw'!$I$3:$I$252,D8),'Enter Draw'!$I$3:$I$252,0),1)="yco","yco",D8))</f>
        <v>6</v>
      </c>
      <c r="B8" t="str">
        <f>IFERROR(INDEX('Enter Draw'!$C$3:$I$252,MATCH(SMALL('Enter Draw'!$I$3:$I$252,D8),'Enter Draw'!$I$3:$I$252,0),4),"")</f>
        <v>Kali Roduner</v>
      </c>
      <c r="C8" t="str">
        <f>IFERROR(INDEX('Enter Draw'!$C$3:$G$252,MATCH(SMALL('Enter Draw'!$I$3:$I$252,D8),'Enter Draw'!$I$3:$I$252,0),5),"")</f>
        <v>Reggie</v>
      </c>
      <c r="D8">
        <v>6</v>
      </c>
      <c r="F8" s="1">
        <f>IF(G8="","",IF(INDEX('Enter Draw'!$D$3:$G$252,MATCH(SMALL('Enter Draw'!$J$3:$J$252,D8),'Enter Draw'!$J$3:$J$252,0),1)="co","co",IF(INDEX('Enter Draw'!$D$3:$G$252,MATCH(SMALL('Enter Draw'!$J$3:$J$252,D8),'Enter Draw'!$J$3:$J$252,0),1)="yco","yco",D8)))</f>
        <v>6</v>
      </c>
      <c r="G8" t="str">
        <f>IFERROR(INDEX('Enter Draw'!$D$3:$G$252,MATCH(SMALL('Enter Draw'!$J$3:$J$252,D8),'Enter Draw'!$J$3:$J$252,0),3),"")</f>
        <v>Mackenzie Roduner</v>
      </c>
      <c r="H8" t="str">
        <f>IFERROR(INDEX('Enter Draw'!$D$3:$G$252,MATCH(SMALL('Enter Draw'!$J$3:$J$252,D8),'Enter Draw'!$J$3:$J$252,0),4),"")</f>
        <v>Rocky</v>
      </c>
      <c r="J8" s="1" t="str">
        <f t="shared" ref="J8:J12" si="2">IF(K8="","",D8)</f>
        <v/>
      </c>
      <c r="K8" t="str">
        <f>IFERROR(INDEX('Enter Draw'!$E$3:$G$252,MATCH(SMALL('Enter Draw'!$K$3:$K$252,D8),'Enter Draw'!$K$3:$K$252,0),2),"")</f>
        <v/>
      </c>
      <c r="L8" t="str">
        <f>IFERROR(INDEX('Enter Draw'!$E$3:$G$252,MATCH(SMALL('Enter Draw'!$K$3:$K$252,D8),'Enter Draw'!$K$3:$K$252,0),3),"")</f>
        <v/>
      </c>
      <c r="N8" s="1" t="str">
        <f t="shared" ref="N8:N12" si="3">IF(O8="","",Q8)</f>
        <v/>
      </c>
      <c r="O8" t="str">
        <f>IFERROR(INDEX('Enter Draw'!$A$3:$I$252,MATCH(SMALL('Enter Draw'!$L$3:$L$252,Q8),'Enter Draw'!$L$3:$L$252,0),6),"")</f>
        <v/>
      </c>
      <c r="P8" t="str">
        <f>IFERROR(INDEX('Enter Draw'!$A$3:$G$252,MATCH(SMALL('Enter Draw'!$L$3:$L$252,Q8),'Enter Draw'!$L$3:$L$252,0),7),"")</f>
        <v/>
      </c>
      <c r="Q8">
        <v>6</v>
      </c>
      <c r="S8" s="1">
        <f t="shared" si="1"/>
        <v>7</v>
      </c>
      <c r="T8" t="str">
        <f>IFERROR(INDEX('Enter Draw'!$A$3:$I$252,MATCH(SMALL('Enter Draw'!$M$3:$M$252,V8),'Enter Draw'!$M$3:$M$252,0),6),"")</f>
        <v>Jordan Long</v>
      </c>
      <c r="U8" t="str">
        <f>IFERROR(INDEX('Enter Draw'!$A$3:$G$252,MATCH(SMALL('Enter Draw'!$M$3:$M$252,V8),'Enter Draw'!$M$3:$M$252,0),7),"")</f>
        <v>Jimmy</v>
      </c>
      <c r="V8">
        <v>7</v>
      </c>
    </row>
    <row r="9" spans="1:22">
      <c r="A9" s="1">
        <f>IF(B9="","",IF(INDEX('Enter Draw'!$C$3:$G$252,MATCH(SMALL('Enter Draw'!$I$3:$I$252,D9),'Enter Draw'!$I$3:$I$252,0),1)="yco","yco",D9))</f>
        <v>7</v>
      </c>
      <c r="B9" t="str">
        <f>IFERROR(INDEX('Enter Draw'!$C$3:$I$252,MATCH(SMALL('Enter Draw'!$I$3:$I$252,D9),'Enter Draw'!$I$3:$I$252,0),4),"")</f>
        <v>Mackenzie Roduner</v>
      </c>
      <c r="C9" t="str">
        <f>IFERROR(INDEX('Enter Draw'!$C$3:$G$252,MATCH(SMALL('Enter Draw'!$I$3:$I$252,D9),'Enter Draw'!$I$3:$I$252,0),5),"")</f>
        <v>Rocky</v>
      </c>
      <c r="D9">
        <v>7</v>
      </c>
      <c r="F9" s="1">
        <f>IF(G9="","",IF(INDEX('Enter Draw'!$D$3:$G$252,MATCH(SMALL('Enter Draw'!$J$3:$J$252,D9),'Enter Draw'!$J$3:$J$252,0),1)="co","co",IF(INDEX('Enter Draw'!$D$3:$G$252,MATCH(SMALL('Enter Draw'!$J$3:$J$252,D9),'Enter Draw'!$J$3:$J$252,0),1)="yco","yco",D9)))</f>
        <v>7</v>
      </c>
      <c r="G9" t="str">
        <f>IFERROR(INDEX('Enter Draw'!$D$3:$G$252,MATCH(SMALL('Enter Draw'!$J$3:$J$252,D9),'Enter Draw'!$J$3:$J$252,0),3),"")</f>
        <v>Hannah Eldeen</v>
      </c>
      <c r="H9" t="str">
        <f>IFERROR(INDEX('Enter Draw'!$D$3:$G$252,MATCH(SMALL('Enter Draw'!$J$3:$J$252,D9),'Enter Draw'!$J$3:$J$252,0),4),"")</f>
        <v>Stormy</v>
      </c>
      <c r="J9" s="1" t="str">
        <f t="shared" si="2"/>
        <v/>
      </c>
      <c r="K9" t="str">
        <f>IFERROR(INDEX('Enter Draw'!$E$3:$G$252,MATCH(SMALL('Enter Draw'!$K$3:$K$252,D9),'Enter Draw'!$K$3:$K$252,0),2),"")</f>
        <v/>
      </c>
      <c r="L9" t="str">
        <f>IFERROR(INDEX('Enter Draw'!$E$3:$G$252,MATCH(SMALL('Enter Draw'!$K$3:$K$252,D9),'Enter Draw'!$K$3:$K$252,0),3),"")</f>
        <v/>
      </c>
      <c r="N9" s="1" t="str">
        <f t="shared" si="3"/>
        <v/>
      </c>
      <c r="O9" t="str">
        <f>IFERROR(INDEX('Enter Draw'!$A$3:$I$252,MATCH(SMALL('Enter Draw'!$L$3:$L$252,Q9),'Enter Draw'!$L$3:$L$252,0),6),"")</f>
        <v/>
      </c>
      <c r="P9" t="str">
        <f>IFERROR(INDEX('Enter Draw'!$A$3:$G$252,MATCH(SMALL('Enter Draw'!$L$3:$L$252,Q9),'Enter Draw'!$L$3:$L$252,0),7),"")</f>
        <v/>
      </c>
      <c r="Q9">
        <v>7</v>
      </c>
      <c r="S9" s="1">
        <f t="shared" si="1"/>
        <v>8</v>
      </c>
      <c r="T9" t="str">
        <f>IFERROR(INDEX('Enter Draw'!$A$3:$I$252,MATCH(SMALL('Enter Draw'!$M$3:$M$252,V9),'Enter Draw'!$M$3:$M$252,0),6),"")</f>
        <v>Areiana Renteria</v>
      </c>
      <c r="U9" t="str">
        <f>IFERROR(INDEX('Enter Draw'!$A$3:$G$252,MATCH(SMALL('Enter Draw'!$M$3:$M$252,V9),'Enter Draw'!$M$3:$M$252,0),7),"")</f>
        <v>Pretty Boy</v>
      </c>
      <c r="V9">
        <v>8</v>
      </c>
    </row>
    <row r="10" spans="1:22">
      <c r="A10" s="1">
        <f>IF(B10="","",IF(INDEX('Enter Draw'!$C$3:$G$252,MATCH(SMALL('Enter Draw'!$I$3:$I$252,D10),'Enter Draw'!$I$3:$I$252,0),1)="yco","yco",D10))</f>
        <v>8</v>
      </c>
      <c r="B10" t="str">
        <f>IFERROR(INDEX('Enter Draw'!$C$3:$I$252,MATCH(SMALL('Enter Draw'!$I$3:$I$252,D10),'Enter Draw'!$I$3:$I$252,0),4),"")</f>
        <v>Riley Baade</v>
      </c>
      <c r="C10" t="str">
        <f>IFERROR(INDEX('Enter Draw'!$C$3:$G$252,MATCH(SMALL('Enter Draw'!$I$3:$I$252,D10),'Enter Draw'!$I$3:$I$252,0),5),"")</f>
        <v>Sheldon</v>
      </c>
      <c r="D10">
        <v>8</v>
      </c>
      <c r="F10" s="1">
        <f>IF(G10="","",IF(INDEX('Enter Draw'!$D$3:$G$252,MATCH(SMALL('Enter Draw'!$J$3:$J$252,D10),'Enter Draw'!$J$3:$J$252,0),1)="co","co",IF(INDEX('Enter Draw'!$D$3:$G$252,MATCH(SMALL('Enter Draw'!$J$3:$J$252,D10),'Enter Draw'!$J$3:$J$252,0),1)="yco","yco",D10)))</f>
        <v>8</v>
      </c>
      <c r="G10" t="str">
        <f>IFERROR(INDEX('Enter Draw'!$D$3:$G$252,MATCH(SMALL('Enter Draw'!$J$3:$J$252,D10),'Enter Draw'!$J$3:$J$252,0),3),"")</f>
        <v>Kailey Deknikker</v>
      </c>
      <c r="H10" t="str">
        <f>IFERROR(INDEX('Enter Draw'!$D$3:$G$252,MATCH(SMALL('Enter Draw'!$J$3:$J$252,D10),'Enter Draw'!$J$3:$J$252,0),4),"")</f>
        <v>Rocket</v>
      </c>
      <c r="J10" s="1" t="str">
        <f t="shared" si="2"/>
        <v/>
      </c>
      <c r="K10" t="str">
        <f>IFERROR(INDEX('Enter Draw'!$E$3:$G$252,MATCH(SMALL('Enter Draw'!$K$3:$K$252,D10),'Enter Draw'!$K$3:$K$252,0),2),"")</f>
        <v/>
      </c>
      <c r="L10" t="str">
        <f>IFERROR(INDEX('Enter Draw'!$E$3:$G$252,MATCH(SMALL('Enter Draw'!$K$3:$K$252,D10),'Enter Draw'!$K$3:$K$252,0),3),"")</f>
        <v/>
      </c>
      <c r="N10" s="1" t="str">
        <f t="shared" si="3"/>
        <v/>
      </c>
      <c r="O10" t="str">
        <f>IFERROR(INDEX('Enter Draw'!$A$3:$I$252,MATCH(SMALL('Enter Draw'!$L$3:$L$252,Q10),'Enter Draw'!$L$3:$L$252,0),6),"")</f>
        <v/>
      </c>
      <c r="P10" t="str">
        <f>IFERROR(INDEX('Enter Draw'!$A$3:$G$252,MATCH(SMALL('Enter Draw'!$L$3:$L$252,Q10),'Enter Draw'!$L$3:$L$252,0),7),"")</f>
        <v/>
      </c>
      <c r="Q10">
        <v>8</v>
      </c>
      <c r="S10" s="1">
        <f t="shared" si="1"/>
        <v>9</v>
      </c>
      <c r="T10" t="str">
        <f>IFERROR(INDEX('Enter Draw'!$A$3:$I$252,MATCH(SMALL('Enter Draw'!$M$3:$M$252,V10),'Enter Draw'!$M$3:$M$252,0),6),"")</f>
        <v>Madalyn Eldeen</v>
      </c>
      <c r="U10" t="str">
        <f>IFERROR(INDEX('Enter Draw'!$A$3:$G$252,MATCH(SMALL('Enter Draw'!$M$3:$M$252,V10),'Enter Draw'!$M$3:$M$252,0),7),"")</f>
        <v>Gabby</v>
      </c>
      <c r="V10">
        <v>9</v>
      </c>
    </row>
    <row r="11" spans="1:22">
      <c r="A11" s="1">
        <f>IF(B11="","",IF(INDEX('Enter Draw'!$C$3:$G$252,MATCH(SMALL('Enter Draw'!$I$3:$I$252,D11),'Enter Draw'!$I$3:$I$252,0),1)="yco","yco",D11))</f>
        <v>9</v>
      </c>
      <c r="B11" t="str">
        <f>IFERROR(INDEX('Enter Draw'!$C$3:$I$252,MATCH(SMALL('Enter Draw'!$I$3:$I$252,D11),'Enter Draw'!$I$3:$I$252,0),4),"")</f>
        <v>Hannah Eldeen</v>
      </c>
      <c r="C11" t="str">
        <f>IFERROR(INDEX('Enter Draw'!$C$3:$G$252,MATCH(SMALL('Enter Draw'!$I$3:$I$252,D11),'Enter Draw'!$I$3:$I$252,0),5),"")</f>
        <v>Stormy</v>
      </c>
      <c r="D11">
        <v>9</v>
      </c>
      <c r="F11" s="1">
        <f>IF(G11="","",IF(INDEX('Enter Draw'!$D$3:$G$252,MATCH(SMALL('Enter Draw'!$J$3:$J$252,D11),'Enter Draw'!$J$3:$J$252,0),1)="co","co",IF(INDEX('Enter Draw'!$D$3:$G$252,MATCH(SMALL('Enter Draw'!$J$3:$J$252,D11),'Enter Draw'!$J$3:$J$252,0),1)="yco","yco",D11)))</f>
        <v>9</v>
      </c>
      <c r="G11" t="str">
        <f>IFERROR(INDEX('Enter Draw'!$D$3:$G$252,MATCH(SMALL('Enter Draw'!$J$3:$J$252,D11),'Enter Draw'!$J$3:$J$252,0),3),"")</f>
        <v>Sam Hieb</v>
      </c>
      <c r="H11" t="str">
        <f>IFERROR(INDEX('Enter Draw'!$D$3:$G$252,MATCH(SMALL('Enter Draw'!$J$3:$J$252,D11),'Enter Draw'!$J$3:$J$252,0),4),"")</f>
        <v>Jitter</v>
      </c>
      <c r="J11" s="1" t="str">
        <f t="shared" si="2"/>
        <v/>
      </c>
      <c r="K11" t="str">
        <f>IFERROR(INDEX('Enter Draw'!$E$3:$G$252,MATCH(SMALL('Enter Draw'!$K$3:$K$252,D11),'Enter Draw'!$K$3:$K$252,0),2),"")</f>
        <v/>
      </c>
      <c r="L11" t="str">
        <f>IFERROR(INDEX('Enter Draw'!$E$3:$G$252,MATCH(SMALL('Enter Draw'!$K$3:$K$252,D11),'Enter Draw'!$K$3:$K$252,0),3),"")</f>
        <v/>
      </c>
      <c r="N11" s="1" t="str">
        <f t="shared" si="3"/>
        <v/>
      </c>
      <c r="O11" t="str">
        <f>IFERROR(INDEX('Enter Draw'!$A$3:$I$252,MATCH(SMALL('Enter Draw'!$L$3:$L$252,Q11),'Enter Draw'!$L$3:$L$252,0),6),"")</f>
        <v/>
      </c>
      <c r="P11" t="str">
        <f>IFERROR(INDEX('Enter Draw'!$A$3:$G$252,MATCH(SMALL('Enter Draw'!$L$3:$L$252,Q11),'Enter Draw'!$L$3:$L$252,0),7),"")</f>
        <v/>
      </c>
      <c r="Q11">
        <v>9</v>
      </c>
      <c r="S11" s="1">
        <f t="shared" si="1"/>
        <v>10</v>
      </c>
      <c r="T11" t="str">
        <f>IFERROR(INDEX('Enter Draw'!$A$3:$I$252,MATCH(SMALL('Enter Draw'!$M$3:$M$252,V11),'Enter Draw'!$M$3:$M$252,0),6),"")</f>
        <v>Kate Graham</v>
      </c>
      <c r="U11" t="str">
        <f>IFERROR(INDEX('Enter Draw'!$A$3:$G$252,MATCH(SMALL('Enter Draw'!$M$3:$M$252,V11),'Enter Draw'!$M$3:$M$252,0),7),"")</f>
        <v>Midnight</v>
      </c>
      <c r="V11">
        <v>10</v>
      </c>
    </row>
    <row r="12" spans="1:22">
      <c r="A12" s="1">
        <f>IF(B12="","",IF(INDEX('Enter Draw'!$C$3:$G$252,MATCH(SMALL('Enter Draw'!$I$3:$I$252,D12),'Enter Draw'!$I$3:$I$252,0),1)="yco","yco",D12))</f>
        <v>10</v>
      </c>
      <c r="B12" t="str">
        <f>IFERROR(INDEX('Enter Draw'!$C$3:$I$252,MATCH(SMALL('Enter Draw'!$I$3:$I$252,D12),'Enter Draw'!$I$3:$I$252,0),4),"")</f>
        <v>Crystal Page</v>
      </c>
      <c r="C12" t="str">
        <f>IFERROR(INDEX('Enter Draw'!$C$3:$G$252,MATCH(SMALL('Enter Draw'!$I$3:$I$252,D12),'Enter Draw'!$I$3:$I$252,0),5),"")</f>
        <v>Bonnie</v>
      </c>
      <c r="D12">
        <v>10</v>
      </c>
      <c r="F12" s="1">
        <f>IF(G12="","",IF(INDEX('Enter Draw'!$D$3:$G$252,MATCH(SMALL('Enter Draw'!$J$3:$J$252,D12),'Enter Draw'!$J$3:$J$252,0),1)="co","co",IF(INDEX('Enter Draw'!$D$3:$G$252,MATCH(SMALL('Enter Draw'!$J$3:$J$252,D12),'Enter Draw'!$J$3:$J$252,0),1)="yco","yco",D12)))</f>
        <v>10</v>
      </c>
      <c r="G12" t="str">
        <f>IFERROR(INDEX('Enter Draw'!$D$3:$G$252,MATCH(SMALL('Enter Draw'!$J$3:$J$252,D12),'Enter Draw'!$J$3:$J$252,0),3),"")</f>
        <v>Taya Renteria</v>
      </c>
      <c r="H12" t="str">
        <f>IFERROR(INDEX('Enter Draw'!$D$3:$G$252,MATCH(SMALL('Enter Draw'!$J$3:$J$252,D12),'Enter Draw'!$J$3:$J$252,0),4),"")</f>
        <v>Gunner</v>
      </c>
      <c r="J12" s="1" t="str">
        <f t="shared" si="2"/>
        <v/>
      </c>
      <c r="K12" t="str">
        <f>IFERROR(INDEX('Enter Draw'!$E$3:$G$252,MATCH(SMALL('Enter Draw'!$K$3:$K$252,D12),'Enter Draw'!$K$3:$K$252,0),2),"")</f>
        <v/>
      </c>
      <c r="L12" t="str">
        <f>IFERROR(INDEX('Enter Draw'!$E$3:$G$252,MATCH(SMALL('Enter Draw'!$K$3:$K$252,D12),'Enter Draw'!$K$3:$K$252,0),3),"")</f>
        <v/>
      </c>
      <c r="N12" s="1" t="str">
        <f t="shared" si="3"/>
        <v/>
      </c>
      <c r="O12" t="str">
        <f>IFERROR(INDEX('Enter Draw'!$A$3:$I$252,MATCH(SMALL('Enter Draw'!$L$3:$L$252,Q12),'Enter Draw'!$L$3:$L$252,0),6),"")</f>
        <v/>
      </c>
      <c r="P12" t="str">
        <f>IFERROR(INDEX('Enter Draw'!$A$3:$G$252,MATCH(SMALL('Enter Draw'!$L$3:$L$252,Q12),'Enter Draw'!$L$3:$L$252,0),7),"")</f>
        <v/>
      </c>
      <c r="Q12">
        <v>10</v>
      </c>
      <c r="S12" s="1">
        <f t="shared" si="1"/>
        <v>11</v>
      </c>
      <c r="T12" t="str">
        <f>IFERROR(INDEX('Enter Draw'!$A$3:$I$252,MATCH(SMALL('Enter Draw'!$M$3:$M$252,V12),'Enter Draw'!$M$3:$M$252,0),6),"")</f>
        <v>Piper Graham</v>
      </c>
      <c r="U12" t="str">
        <f>IFERROR(INDEX('Enter Draw'!$A$3:$G$252,MATCH(SMALL('Enter Draw'!$M$3:$M$252,V12),'Enter Draw'!$M$3:$M$252,0),7),"")</f>
        <v>Buddy</v>
      </c>
      <c r="V12">
        <v>11</v>
      </c>
    </row>
    <row r="13" spans="1:22">
      <c r="S13" s="1" t="str">
        <f t="shared" si="1"/>
        <v/>
      </c>
      <c r="T13" t="str">
        <f>IFERROR(INDEX('Enter Draw'!$A$3:$I$252,MATCH(SMALL('Enter Draw'!$M$3:$M$252,V13),'Enter Draw'!$M$3:$M$252,0),6),"")</f>
        <v/>
      </c>
      <c r="U13" t="str">
        <f>IFERROR(INDEX('Enter Draw'!$A$3:$G$252,MATCH(SMALL('Enter Draw'!$M$3:$M$252,V13),'Enter Draw'!$M$3:$M$252,0),7),"")</f>
        <v/>
      </c>
      <c r="V13">
        <v>12</v>
      </c>
    </row>
    <row r="14" spans="1:22">
      <c r="A14" s="1">
        <f>IF(B14="","",IF(INDEX('Enter Draw'!$C$3:$G$252,MATCH(SMALL('Enter Draw'!$I$3:$I$252,D14),'Enter Draw'!$I$3:$I$252,0),1)="yco","yco",D14))</f>
        <v>11</v>
      </c>
      <c r="B14" t="str">
        <f>IFERROR(INDEX('Enter Draw'!$C$3:$I$252,MATCH(SMALL('Enter Draw'!$I$3:$I$252,D14),'Enter Draw'!$I$3:$I$252,0),4),"")</f>
        <v>Kailey Deknikker</v>
      </c>
      <c r="C14" t="str">
        <f>IFERROR(INDEX('Enter Draw'!$C$3:$G$252,MATCH(SMALL('Enter Draw'!$I$3:$I$252,D14),'Enter Draw'!$I$3:$I$252,0),5),"")</f>
        <v>Rocket</v>
      </c>
      <c r="D14">
        <v>11</v>
      </c>
      <c r="F14" s="1">
        <f>IF(G14="","",IF(INDEX('Enter Draw'!$D$3:$G$252,MATCH(SMALL('Enter Draw'!$J$3:$J$252,D14),'Enter Draw'!$J$3:$J$252,0),1)="co","co",IF(INDEX('Enter Draw'!$D$3:$G$252,MATCH(SMALL('Enter Draw'!$J$3:$J$252,D14),'Enter Draw'!$J$3:$J$252,0),1)="yco","yco",D14)))</f>
        <v>11</v>
      </c>
      <c r="G14" t="str">
        <f>IFERROR(INDEX('Enter Draw'!$D$3:$G$252,MATCH(SMALL('Enter Draw'!$J$3:$J$252,D14),'Enter Draw'!$J$3:$J$252,0),3),"")</f>
        <v>Kacee Hohn</v>
      </c>
      <c r="H14" t="str">
        <f>IFERROR(INDEX('Enter Draw'!$D$3:$G$252,MATCH(SMALL('Enter Draw'!$J$3:$J$252,D14),'Enter Draw'!$J$3:$J$252,0),4),"")</f>
        <v>Legs</v>
      </c>
      <c r="J14" s="1" t="str">
        <f t="shared" ref="J14:J18" si="4">IF(K14="","",D14)</f>
        <v/>
      </c>
      <c r="K14" t="str">
        <f>IFERROR(INDEX('Enter Draw'!$E$3:$G$252,MATCH(SMALL('Enter Draw'!$K$3:$K$252,D14),'Enter Draw'!$K$3:$K$252,0),2),"")</f>
        <v/>
      </c>
      <c r="L14" t="str">
        <f>IFERROR(INDEX('Enter Draw'!$E$3:$G$252,MATCH(SMALL('Enter Draw'!$K$3:$K$252,D14),'Enter Draw'!$K$3:$K$252,0),3),"")</f>
        <v/>
      </c>
      <c r="N14" s="1" t="str">
        <f t="shared" ref="N14:N18" si="5">IF(O14="","",Q14)</f>
        <v/>
      </c>
      <c r="O14" t="str">
        <f>IFERROR(INDEX('Enter Draw'!$A$3:$I$252,MATCH(SMALL('Enter Draw'!$L$3:$L$252,Q14),'Enter Draw'!$L$3:$L$252,0),6),"")</f>
        <v/>
      </c>
      <c r="P14" t="str">
        <f>IFERROR(INDEX('Enter Draw'!$A$3:$G$252,MATCH(SMALL('Enter Draw'!$L$3:$L$252,Q14),'Enter Draw'!$L$3:$L$252,0),7),"")</f>
        <v/>
      </c>
      <c r="Q14">
        <v>11</v>
      </c>
      <c r="S14" s="1" t="str">
        <f t="shared" si="1"/>
        <v/>
      </c>
      <c r="T14" t="str">
        <f>IFERROR(INDEX('Enter Draw'!$A$3:$I$252,MATCH(SMALL('Enter Draw'!$M$3:$M$252,V14),'Enter Draw'!$M$3:$M$252,0),6),"")</f>
        <v/>
      </c>
      <c r="U14" t="str">
        <f>IFERROR(INDEX('Enter Draw'!$A$3:$G$252,MATCH(SMALL('Enter Draw'!$M$3:$M$252,V14),'Enter Draw'!$M$3:$M$252,0),7),"")</f>
        <v/>
      </c>
      <c r="V14">
        <v>13</v>
      </c>
    </row>
    <row r="15" spans="1:22">
      <c r="A15" s="1">
        <f>IF(B15="","",IF(INDEX('Enter Draw'!$C$3:$G$252,MATCH(SMALL('Enter Draw'!$I$3:$I$252,D15),'Enter Draw'!$I$3:$I$252,0),1)="yco","yco",D15))</f>
        <v>12</v>
      </c>
      <c r="B15" t="str">
        <f>IFERROR(INDEX('Enter Draw'!$C$3:$I$252,MATCH(SMALL('Enter Draw'!$I$3:$I$252,D15),'Enter Draw'!$I$3:$I$252,0),4),"")</f>
        <v>Sam Hieb</v>
      </c>
      <c r="C15" t="str">
        <f>IFERROR(INDEX('Enter Draw'!$C$3:$G$252,MATCH(SMALL('Enter Draw'!$I$3:$I$252,D15),'Enter Draw'!$I$3:$I$252,0),5),"")</f>
        <v>Jitter</v>
      </c>
      <c r="D15">
        <v>12</v>
      </c>
      <c r="F15" s="1">
        <f>IF(G15="","",IF(INDEX('Enter Draw'!$D$3:$G$252,MATCH(SMALL('Enter Draw'!$J$3:$J$252,D15),'Enter Draw'!$J$3:$J$252,0),1)="co","co",IF(INDEX('Enter Draw'!$D$3:$G$252,MATCH(SMALL('Enter Draw'!$J$3:$J$252,D15),'Enter Draw'!$J$3:$J$252,0),1)="yco","yco",D15)))</f>
        <v>12</v>
      </c>
      <c r="G15" t="str">
        <f>IFERROR(INDEX('Enter Draw'!$D$3:$G$252,MATCH(SMALL('Enter Draw'!$J$3:$J$252,D15),'Enter Draw'!$J$3:$J$252,0),3),"")</f>
        <v>Melissa Maxwell</v>
      </c>
      <c r="H15" t="str">
        <f>IFERROR(INDEX('Enter Draw'!$D$3:$G$252,MATCH(SMALL('Enter Draw'!$J$3:$J$252,D15),'Enter Draw'!$J$3:$J$252,0),4),"")</f>
        <v>Tex</v>
      </c>
      <c r="J15" s="1" t="str">
        <f t="shared" si="4"/>
        <v/>
      </c>
      <c r="K15" t="str">
        <f>IFERROR(INDEX('Enter Draw'!$E$3:$G$252,MATCH(SMALL('Enter Draw'!$K$3:$K$252,D15),'Enter Draw'!$K$3:$K$252,0),2),"")</f>
        <v/>
      </c>
      <c r="L15" t="str">
        <f>IFERROR(INDEX('Enter Draw'!$E$3:$G$252,MATCH(SMALL('Enter Draw'!$K$3:$K$252,D15),'Enter Draw'!$K$3:$K$252,0),3),"")</f>
        <v/>
      </c>
      <c r="N15" s="1" t="str">
        <f t="shared" si="5"/>
        <v/>
      </c>
      <c r="O15" t="str">
        <f>IFERROR(INDEX('Enter Draw'!$A$3:$I$252,MATCH(SMALL('Enter Draw'!$L$3:$L$252,Q15),'Enter Draw'!$L$3:$L$252,0),6),"")</f>
        <v/>
      </c>
      <c r="P15" t="str">
        <f>IFERROR(INDEX('Enter Draw'!$A$3:$G$252,MATCH(SMALL('Enter Draw'!$L$3:$L$252,Q15),'Enter Draw'!$L$3:$L$252,0),7),"")</f>
        <v/>
      </c>
      <c r="Q15">
        <v>12</v>
      </c>
      <c r="S15" s="1" t="str">
        <f t="shared" si="1"/>
        <v/>
      </c>
      <c r="T15" t="str">
        <f>IFERROR(INDEX('Enter Draw'!$A$3:$I$252,MATCH(SMALL('Enter Draw'!$M$3:$M$252,V15),'Enter Draw'!$M$3:$M$252,0),6),"")</f>
        <v/>
      </c>
      <c r="U15" t="str">
        <f>IFERROR(INDEX('Enter Draw'!$A$3:$G$252,MATCH(SMALL('Enter Draw'!$M$3:$M$252,V15),'Enter Draw'!$M$3:$M$252,0),7),"")</f>
        <v/>
      </c>
      <c r="V15">
        <v>14</v>
      </c>
    </row>
    <row r="16" spans="1:22">
      <c r="A16" s="1">
        <f>IF(B16="","",IF(INDEX('Enter Draw'!$C$3:$G$252,MATCH(SMALL('Enter Draw'!$I$3:$I$252,D16),'Enter Draw'!$I$3:$I$252,0),1)="yco","yco",D16))</f>
        <v>13</v>
      </c>
      <c r="B16" t="str">
        <f>IFERROR(INDEX('Enter Draw'!$C$3:$I$252,MATCH(SMALL('Enter Draw'!$I$3:$I$252,D16),'Enter Draw'!$I$3:$I$252,0),4),"")</f>
        <v>Lori King</v>
      </c>
      <c r="C16" t="str">
        <f>IFERROR(INDEX('Enter Draw'!$C$3:$G$252,MATCH(SMALL('Enter Draw'!$I$3:$I$252,D16),'Enter Draw'!$I$3:$I$252,0),5),"")</f>
        <v>TM Blue Duck</v>
      </c>
      <c r="D16">
        <v>13</v>
      </c>
      <c r="F16" s="1">
        <f>IF(G16="","",IF(INDEX('Enter Draw'!$D$3:$G$252,MATCH(SMALL('Enter Draw'!$J$3:$J$252,D16),'Enter Draw'!$J$3:$J$252,0),1)="co","co",IF(INDEX('Enter Draw'!$D$3:$G$252,MATCH(SMALL('Enter Draw'!$J$3:$J$252,D16),'Enter Draw'!$J$3:$J$252,0),1)="yco","yco",D16)))</f>
        <v>13</v>
      </c>
      <c r="G16" t="str">
        <f>IFERROR(INDEX('Enter Draw'!$D$3:$G$252,MATCH(SMALL('Enter Draw'!$J$3:$J$252,D16),'Enter Draw'!$J$3:$J$252,0),3),"")</f>
        <v>Amanda Long</v>
      </c>
      <c r="H16" t="str">
        <f>IFERROR(INDEX('Enter Draw'!$D$3:$G$252,MATCH(SMALL('Enter Draw'!$J$3:$J$252,D16),'Enter Draw'!$J$3:$J$252,0),4),"")</f>
        <v>Jazzy</v>
      </c>
      <c r="J16" s="1" t="str">
        <f t="shared" si="4"/>
        <v/>
      </c>
      <c r="K16" t="str">
        <f>IFERROR(INDEX('Enter Draw'!$E$3:$G$252,MATCH(SMALL('Enter Draw'!$K$3:$K$252,D16),'Enter Draw'!$K$3:$K$252,0),2),"")</f>
        <v/>
      </c>
      <c r="L16" t="str">
        <f>IFERROR(INDEX('Enter Draw'!$E$3:$G$252,MATCH(SMALL('Enter Draw'!$K$3:$K$252,D16),'Enter Draw'!$K$3:$K$252,0),3),"")</f>
        <v/>
      </c>
      <c r="N16" s="1" t="str">
        <f t="shared" si="5"/>
        <v/>
      </c>
      <c r="O16" t="str">
        <f>IFERROR(INDEX('Enter Draw'!$A$3:$I$252,MATCH(SMALL('Enter Draw'!$L$3:$L$252,Q16),'Enter Draw'!$L$3:$L$252,0),6),"")</f>
        <v/>
      </c>
      <c r="P16" t="str">
        <f>IFERROR(INDEX('Enter Draw'!$A$3:$G$252,MATCH(SMALL('Enter Draw'!$L$3:$L$252,Q16),'Enter Draw'!$L$3:$L$252,0),7),"")</f>
        <v/>
      </c>
      <c r="Q16">
        <v>13</v>
      </c>
      <c r="S16" s="1" t="str">
        <f t="shared" si="1"/>
        <v/>
      </c>
      <c r="T16" t="str">
        <f>IFERROR(INDEX('Enter Draw'!$A$3:$I$252,MATCH(SMALL('Enter Draw'!$M$3:$M$252,V16),'Enter Draw'!$M$3:$M$252,0),6),"")</f>
        <v/>
      </c>
      <c r="U16" t="str">
        <f>IFERROR(INDEX('Enter Draw'!$A$3:$G$252,MATCH(SMALL('Enter Draw'!$M$3:$M$252,V16),'Enter Draw'!$M$3:$M$252,0),7),"")</f>
        <v/>
      </c>
      <c r="V16">
        <v>15</v>
      </c>
    </row>
    <row r="17" spans="1:22">
      <c r="A17" s="1">
        <f>IF(B17="","",IF(INDEX('Enter Draw'!$C$3:$G$252,MATCH(SMALL('Enter Draw'!$I$3:$I$252,D17),'Enter Draw'!$I$3:$I$252,0),1)="yco","yco",D17))</f>
        <v>14</v>
      </c>
      <c r="B17" t="str">
        <f>IFERROR(INDEX('Enter Draw'!$C$3:$I$252,MATCH(SMALL('Enter Draw'!$I$3:$I$252,D17),'Enter Draw'!$I$3:$I$252,0),4),"")</f>
        <v>Taya Renteria</v>
      </c>
      <c r="C17" t="str">
        <f>IFERROR(INDEX('Enter Draw'!$C$3:$G$252,MATCH(SMALL('Enter Draw'!$I$3:$I$252,D17),'Enter Draw'!$I$3:$I$252,0),5),"")</f>
        <v>Gunner</v>
      </c>
      <c r="D17">
        <v>14</v>
      </c>
      <c r="F17" s="1">
        <f>IF(G17="","",IF(INDEX('Enter Draw'!$D$3:$G$252,MATCH(SMALL('Enter Draw'!$J$3:$J$252,D17),'Enter Draw'!$J$3:$J$252,0),1)="co","co",IF(INDEX('Enter Draw'!$D$3:$G$252,MATCH(SMALL('Enter Draw'!$J$3:$J$252,D17),'Enter Draw'!$J$3:$J$252,0),1)="yco","yco",D17)))</f>
        <v>14</v>
      </c>
      <c r="G17" t="str">
        <f>IFERROR(INDEX('Enter Draw'!$D$3:$G$252,MATCH(SMALL('Enter Draw'!$J$3:$J$252,D17),'Enter Draw'!$J$3:$J$252,0),3),"")</f>
        <v>Caitlin Jensen</v>
      </c>
      <c r="H17" t="str">
        <f>IFERROR(INDEX('Enter Draw'!$D$3:$G$252,MATCH(SMALL('Enter Draw'!$J$3:$J$252,D17),'Enter Draw'!$J$3:$J$252,0),4),"")</f>
        <v>Fuelly</v>
      </c>
      <c r="J17" s="1" t="str">
        <f t="shared" si="4"/>
        <v/>
      </c>
      <c r="K17" t="str">
        <f>IFERROR(INDEX('Enter Draw'!$E$3:$G$252,MATCH(SMALL('Enter Draw'!$K$3:$K$252,D17),'Enter Draw'!$K$3:$K$252,0),2),"")</f>
        <v/>
      </c>
      <c r="L17" t="str">
        <f>IFERROR(INDEX('Enter Draw'!$E$3:$G$252,MATCH(SMALL('Enter Draw'!$K$3:$K$252,D17),'Enter Draw'!$K$3:$K$252,0),3),"")</f>
        <v/>
      </c>
      <c r="N17" s="1" t="str">
        <f t="shared" si="5"/>
        <v/>
      </c>
      <c r="O17" t="str">
        <f>IFERROR(INDEX('Enter Draw'!$A$3:$I$252,MATCH(SMALL('Enter Draw'!$L$3:$L$252,Q17),'Enter Draw'!$L$3:$L$252,0),6),"")</f>
        <v/>
      </c>
      <c r="P17" t="str">
        <f>IFERROR(INDEX('Enter Draw'!$A$3:$G$252,MATCH(SMALL('Enter Draw'!$L$3:$L$252,Q17),'Enter Draw'!$L$3:$L$252,0),7),"")</f>
        <v/>
      </c>
      <c r="Q17">
        <v>14</v>
      </c>
      <c r="S17" s="1" t="str">
        <f t="shared" si="1"/>
        <v/>
      </c>
      <c r="T17" t="str">
        <f>IFERROR(INDEX('Enter Draw'!$A$3:$I$252,MATCH(SMALL('Enter Draw'!$M$3:$M$252,V17),'Enter Draw'!$M$3:$M$252,0),6),"")</f>
        <v/>
      </c>
      <c r="U17" t="str">
        <f>IFERROR(INDEX('Enter Draw'!$A$3:$G$252,MATCH(SMALL('Enter Draw'!$M$3:$M$252,V17),'Enter Draw'!$M$3:$M$252,0),7),"")</f>
        <v/>
      </c>
      <c r="V17">
        <v>16</v>
      </c>
    </row>
    <row r="18" spans="1:22">
      <c r="A18" s="1">
        <f>IF(B18="","",IF(INDEX('Enter Draw'!$C$3:$G$252,MATCH(SMALL('Enter Draw'!$I$3:$I$252,D18),'Enter Draw'!$I$3:$I$252,0),1)="yco","yco",D18))</f>
        <v>15</v>
      </c>
      <c r="B18" t="str">
        <f>IFERROR(INDEX('Enter Draw'!$C$3:$I$252,MATCH(SMALL('Enter Draw'!$I$3:$I$252,D18),'Enter Draw'!$I$3:$I$252,0),4),"")</f>
        <v>Mandy Williams</v>
      </c>
      <c r="C18" t="str">
        <f>IFERROR(INDEX('Enter Draw'!$C$3:$G$252,MATCH(SMALL('Enter Draw'!$I$3:$I$252,D18),'Enter Draw'!$I$3:$I$252,0),5),"")</f>
        <v>Josie</v>
      </c>
      <c r="D18">
        <v>15</v>
      </c>
      <c r="F18" s="1">
        <f>IF(G18="","",IF(INDEX('Enter Draw'!$D$3:$G$252,MATCH(SMALL('Enter Draw'!$J$3:$J$252,D18),'Enter Draw'!$J$3:$J$252,0),1)="co","co",IF(INDEX('Enter Draw'!$D$3:$G$252,MATCH(SMALL('Enter Draw'!$J$3:$J$252,D18),'Enter Draw'!$J$3:$J$252,0),1)="yco","yco",D18)))</f>
        <v>15</v>
      </c>
      <c r="G18" t="str">
        <f>IFERROR(INDEX('Enter Draw'!$D$3:$G$252,MATCH(SMALL('Enter Draw'!$J$3:$J$252,D18),'Enter Draw'!$J$3:$J$252,0),3),"")</f>
        <v>Jena O'Connor</v>
      </c>
      <c r="H18" t="str">
        <f>IFERROR(INDEX('Enter Draw'!$D$3:$G$252,MATCH(SMALL('Enter Draw'!$J$3:$J$252,D18),'Enter Draw'!$J$3:$J$252,0),4),"")</f>
        <v>Dashers Riata Tivio</v>
      </c>
      <c r="J18" s="1" t="str">
        <f t="shared" si="4"/>
        <v/>
      </c>
      <c r="K18" t="str">
        <f>IFERROR(INDEX('Enter Draw'!$E$3:$G$252,MATCH(SMALL('Enter Draw'!$K$3:$K$252,D18),'Enter Draw'!$K$3:$K$252,0),2),"")</f>
        <v/>
      </c>
      <c r="L18" t="str">
        <f>IFERROR(INDEX('Enter Draw'!$E$3:$G$252,MATCH(SMALL('Enter Draw'!$K$3:$K$252,D18),'Enter Draw'!$K$3:$K$252,0),3),"")</f>
        <v/>
      </c>
      <c r="N18" s="1" t="str">
        <f t="shared" si="5"/>
        <v/>
      </c>
      <c r="O18" t="str">
        <f>IFERROR(INDEX('Enter Draw'!$A$3:$I$252,MATCH(SMALL('Enter Draw'!$L$3:$L$252,Q18),'Enter Draw'!$L$3:$L$252,0),6),"")</f>
        <v/>
      </c>
      <c r="P18" t="str">
        <f>IFERROR(INDEX('Enter Draw'!$A$3:$G$252,MATCH(SMALL('Enter Draw'!$L$3:$L$252,Q18),'Enter Draw'!$L$3:$L$252,0),7),"")</f>
        <v/>
      </c>
      <c r="Q18">
        <v>15</v>
      </c>
      <c r="S18" s="1" t="str">
        <f t="shared" si="1"/>
        <v/>
      </c>
      <c r="T18" t="str">
        <f>IFERROR(INDEX('Enter Draw'!$A$3:$I$252,MATCH(SMALL('Enter Draw'!$M$3:$M$252,V18),'Enter Draw'!$M$3:$M$252,0),6),"")</f>
        <v/>
      </c>
      <c r="U18" t="str">
        <f>IFERROR(INDEX('Enter Draw'!$A$3:$G$252,MATCH(SMALL('Enter Draw'!$M$3:$M$252,V18),'Enter Draw'!$M$3:$M$252,0),7),"")</f>
        <v/>
      </c>
      <c r="V18">
        <v>17</v>
      </c>
    </row>
    <row r="19" spans="1:22">
      <c r="S19" s="1" t="str">
        <f t="shared" si="1"/>
        <v/>
      </c>
      <c r="T19" t="str">
        <f>IFERROR(INDEX('Enter Draw'!$A$3:$I$252,MATCH(SMALL('Enter Draw'!$M$3:$M$252,V19),'Enter Draw'!$M$3:$M$252,0),6),"")</f>
        <v/>
      </c>
      <c r="U19" t="str">
        <f>IFERROR(INDEX('Enter Draw'!$A$3:$G$252,MATCH(SMALL('Enter Draw'!$M$3:$M$252,V19),'Enter Draw'!$M$3:$M$252,0),7),"")</f>
        <v/>
      </c>
      <c r="V19">
        <v>18</v>
      </c>
    </row>
    <row r="20" spans="1:22">
      <c r="A20" s="1">
        <f>IF(B20="","",IF(INDEX('Enter Draw'!$C$3:$G$252,MATCH(SMALL('Enter Draw'!$I$3:$I$252,D20),'Enter Draw'!$I$3:$I$252,0),1)="yco","yco",D20))</f>
        <v>16</v>
      </c>
      <c r="B20" t="str">
        <f>IFERROR(INDEX('Enter Draw'!$C$3:$I$252,MATCH(SMALL('Enter Draw'!$I$3:$I$252,D20),'Enter Draw'!$I$3:$I$252,0),4),"")</f>
        <v>Kacee Hohn</v>
      </c>
      <c r="C20" t="str">
        <f>IFERROR(INDEX('Enter Draw'!$C$3:$G$252,MATCH(SMALL('Enter Draw'!$I$3:$I$252,D20),'Enter Draw'!$I$3:$I$252,0),5),"")</f>
        <v>Legs</v>
      </c>
      <c r="D20">
        <v>16</v>
      </c>
      <c r="F20" s="1" t="str">
        <f>IF(G20="","",IF(INDEX('Enter Draw'!$D$3:$G$252,MATCH(SMALL('Enter Draw'!$J$3:$J$252,D20),'Enter Draw'!$J$3:$J$252,0),1)="co","co",IF(INDEX('Enter Draw'!$D$3:$G$252,MATCH(SMALL('Enter Draw'!$J$3:$J$252,D20),'Enter Draw'!$J$3:$J$252,0),1)="yco","yco",D20)))</f>
        <v>co</v>
      </c>
      <c r="G20" t="str">
        <f>IFERROR(INDEX('Enter Draw'!$D$3:$G$252,MATCH(SMALL('Enter Draw'!$J$3:$J$252,D20),'Enter Draw'!$J$3:$J$252,0),3),"")</f>
        <v>Mandy Williams</v>
      </c>
      <c r="H20" t="str">
        <f>IFERROR(INDEX('Enter Draw'!$D$3:$G$252,MATCH(SMALL('Enter Draw'!$J$3:$J$252,D20),'Enter Draw'!$J$3:$J$252,0),4),"")</f>
        <v>Josie</v>
      </c>
      <c r="J20" s="1" t="str">
        <f t="shared" ref="J20:J24" si="6">IF(K20="","",D20)</f>
        <v/>
      </c>
      <c r="K20" t="str">
        <f>IFERROR(INDEX('Enter Draw'!$E$3:$G$252,MATCH(SMALL('Enter Draw'!$K$3:$K$252,D20),'Enter Draw'!$K$3:$K$252,0),2),"")</f>
        <v/>
      </c>
      <c r="L20" t="str">
        <f>IFERROR(INDEX('Enter Draw'!$E$3:$G$252,MATCH(SMALL('Enter Draw'!$K$3:$K$252,D20),'Enter Draw'!$K$3:$K$252,0),3),"")</f>
        <v/>
      </c>
      <c r="N20" s="1" t="str">
        <f t="shared" ref="N20:N24" si="7">IF(O20="","",Q20)</f>
        <v/>
      </c>
      <c r="O20" t="str">
        <f>IFERROR(INDEX('Enter Draw'!$A$3:$I$252,MATCH(SMALL('Enter Draw'!$L$3:$L$252,Q20),'Enter Draw'!$L$3:$L$252,0),6),"")</f>
        <v/>
      </c>
      <c r="P20" t="str">
        <f>IFERROR(INDEX('Enter Draw'!$A$3:$G$252,MATCH(SMALL('Enter Draw'!$L$3:$L$252,Q20),'Enter Draw'!$L$3:$L$252,0),7),"")</f>
        <v/>
      </c>
      <c r="Q20">
        <v>16</v>
      </c>
      <c r="S20" s="1" t="str">
        <f t="shared" si="1"/>
        <v/>
      </c>
      <c r="T20" t="str">
        <f>IFERROR(INDEX('Enter Draw'!$A$3:$I$252,MATCH(SMALL('Enter Draw'!$M$3:$M$252,V20),'Enter Draw'!$M$3:$M$252,0),6),"")</f>
        <v/>
      </c>
      <c r="U20" t="str">
        <f>IFERROR(INDEX('Enter Draw'!$A$3:$G$252,MATCH(SMALL('Enter Draw'!$M$3:$M$252,V20),'Enter Draw'!$M$3:$M$252,0),7),"")</f>
        <v/>
      </c>
      <c r="V20">
        <v>19</v>
      </c>
    </row>
    <row r="21" spans="1:22">
      <c r="A21" s="1">
        <f>IF(B21="","",IF(INDEX('Enter Draw'!$C$3:$G$252,MATCH(SMALL('Enter Draw'!$I$3:$I$252,D21),'Enter Draw'!$I$3:$I$252,0),1)="yco","yco",D21))</f>
        <v>17</v>
      </c>
      <c r="B21" t="str">
        <f>IFERROR(INDEX('Enter Draw'!$C$3:$I$252,MATCH(SMALL('Enter Draw'!$I$3:$I$252,D21),'Enter Draw'!$I$3:$I$252,0),4),"")</f>
        <v>Melissa Maxwell</v>
      </c>
      <c r="C21" t="str">
        <f>IFERROR(INDEX('Enter Draw'!$C$3:$G$252,MATCH(SMALL('Enter Draw'!$I$3:$I$252,D21),'Enter Draw'!$I$3:$I$252,0),5),"")</f>
        <v>Tex</v>
      </c>
      <c r="D21">
        <v>17</v>
      </c>
      <c r="F21" s="1" t="str">
        <f>IF(G21="","",IF(INDEX('Enter Draw'!$D$3:$G$252,MATCH(SMALL('Enter Draw'!$J$3:$J$252,D21),'Enter Draw'!$J$3:$J$252,0),1)="co","co",IF(INDEX('Enter Draw'!$D$3:$G$252,MATCH(SMALL('Enter Draw'!$J$3:$J$252,D21),'Enter Draw'!$J$3:$J$252,0),1)="yco","yco",D21)))</f>
        <v/>
      </c>
      <c r="G21" t="str">
        <f>IFERROR(INDEX('Enter Draw'!$D$3:$G$252,MATCH(SMALL('Enter Draw'!$J$3:$J$252,D21),'Enter Draw'!$J$3:$J$252,0),3),"")</f>
        <v/>
      </c>
      <c r="H21" t="str">
        <f>IFERROR(INDEX('Enter Draw'!$D$3:$G$252,MATCH(SMALL('Enter Draw'!$J$3:$J$252,D21),'Enter Draw'!$J$3:$J$252,0),4),"")</f>
        <v/>
      </c>
      <c r="J21" s="1" t="str">
        <f t="shared" si="6"/>
        <v/>
      </c>
      <c r="K21" t="str">
        <f>IFERROR(INDEX('Enter Draw'!$E$3:$G$252,MATCH(SMALL('Enter Draw'!$K$3:$K$252,D21),'Enter Draw'!$K$3:$K$252,0),2),"")</f>
        <v/>
      </c>
      <c r="L21" t="str">
        <f>IFERROR(INDEX('Enter Draw'!$E$3:$G$252,MATCH(SMALL('Enter Draw'!$K$3:$K$252,D21),'Enter Draw'!$K$3:$K$252,0),3),"")</f>
        <v/>
      </c>
      <c r="N21" s="1" t="str">
        <f t="shared" si="7"/>
        <v/>
      </c>
      <c r="O21" t="str">
        <f>IFERROR(INDEX('Enter Draw'!$A$3:$I$252,MATCH(SMALL('Enter Draw'!$L$3:$L$252,Q21),'Enter Draw'!$L$3:$L$252,0),6),"")</f>
        <v/>
      </c>
      <c r="P21" t="str">
        <f>IFERROR(INDEX('Enter Draw'!$A$3:$G$252,MATCH(SMALL('Enter Draw'!$L$3:$L$252,Q21),'Enter Draw'!$L$3:$L$252,0),7),"")</f>
        <v/>
      </c>
      <c r="Q21">
        <v>17</v>
      </c>
      <c r="S21" s="1" t="str">
        <f t="shared" si="1"/>
        <v/>
      </c>
      <c r="T21" t="str">
        <f>IFERROR(INDEX('Enter Draw'!$A$3:$I$252,MATCH(SMALL('Enter Draw'!$M$3:$M$252,V21),'Enter Draw'!$M$3:$M$252,0),6),"")</f>
        <v/>
      </c>
      <c r="U21" t="str">
        <f>IFERROR(INDEX('Enter Draw'!$A$3:$G$252,MATCH(SMALL('Enter Draw'!$M$3:$M$252,V21),'Enter Draw'!$M$3:$M$252,0),7),"")</f>
        <v/>
      </c>
      <c r="V21">
        <v>20</v>
      </c>
    </row>
    <row r="22" spans="1:22">
      <c r="A22" s="1">
        <f>IF(B22="","",IF(INDEX('Enter Draw'!$C$3:$G$252,MATCH(SMALL('Enter Draw'!$I$3:$I$252,D22),'Enter Draw'!$I$3:$I$252,0),1)="yco","yco",D22))</f>
        <v>18</v>
      </c>
      <c r="B22" t="str">
        <f>IFERROR(INDEX('Enter Draw'!$C$3:$I$252,MATCH(SMALL('Enter Draw'!$I$3:$I$252,D22),'Enter Draw'!$I$3:$I$252,0),4),"")</f>
        <v>Amanda Long</v>
      </c>
      <c r="C22" t="str">
        <f>IFERROR(INDEX('Enter Draw'!$C$3:$G$252,MATCH(SMALL('Enter Draw'!$I$3:$I$252,D22),'Enter Draw'!$I$3:$I$252,0),5),"")</f>
        <v>Jazzy</v>
      </c>
      <c r="D22">
        <v>18</v>
      </c>
      <c r="F22" s="1" t="str">
        <f>IF(G22="","",IF(INDEX('Enter Draw'!$D$3:$G$252,MATCH(SMALL('Enter Draw'!$J$3:$J$252,D22),'Enter Draw'!$J$3:$J$252,0),1)="co","co",IF(INDEX('Enter Draw'!$D$3:$G$252,MATCH(SMALL('Enter Draw'!$J$3:$J$252,D22),'Enter Draw'!$J$3:$J$252,0),1)="yco","yco",D22)))</f>
        <v/>
      </c>
      <c r="G22" t="str">
        <f>IFERROR(INDEX('Enter Draw'!$D$3:$G$252,MATCH(SMALL('Enter Draw'!$J$3:$J$252,D22),'Enter Draw'!$J$3:$J$252,0),3),"")</f>
        <v/>
      </c>
      <c r="H22" t="str">
        <f>IFERROR(INDEX('Enter Draw'!$D$3:$G$252,MATCH(SMALL('Enter Draw'!$J$3:$J$252,D22),'Enter Draw'!$J$3:$J$252,0),4),"")</f>
        <v/>
      </c>
      <c r="J22" s="1" t="str">
        <f t="shared" si="6"/>
        <v/>
      </c>
      <c r="K22" t="str">
        <f>IFERROR(INDEX('Enter Draw'!$E$3:$G$252,MATCH(SMALL('Enter Draw'!$K$3:$K$252,D22),'Enter Draw'!$K$3:$K$252,0),2),"")</f>
        <v/>
      </c>
      <c r="L22" t="str">
        <f>IFERROR(INDEX('Enter Draw'!$E$3:$G$252,MATCH(SMALL('Enter Draw'!$K$3:$K$252,D22),'Enter Draw'!$K$3:$K$252,0),3),"")</f>
        <v/>
      </c>
      <c r="N22" s="1" t="str">
        <f t="shared" si="7"/>
        <v/>
      </c>
      <c r="O22" t="str">
        <f>IFERROR(INDEX('Enter Draw'!$A$3:$I$252,MATCH(SMALL('Enter Draw'!$L$3:$L$252,Q22),'Enter Draw'!$L$3:$L$252,0),6),"")</f>
        <v/>
      </c>
      <c r="P22" t="str">
        <f>IFERROR(INDEX('Enter Draw'!$A$3:$G$252,MATCH(SMALL('Enter Draw'!$L$3:$L$252,Q22),'Enter Draw'!$L$3:$L$252,0),7),"")</f>
        <v/>
      </c>
      <c r="Q22">
        <v>18</v>
      </c>
      <c r="S22" s="1" t="str">
        <f t="shared" si="1"/>
        <v/>
      </c>
      <c r="T22" t="str">
        <f>IFERROR(INDEX('Enter Draw'!$A$3:$I$252,MATCH(SMALL('Enter Draw'!$M$3:$M$252,V22),'Enter Draw'!$M$3:$M$252,0),6),"")</f>
        <v/>
      </c>
      <c r="U22" t="str">
        <f>IFERROR(INDEX('Enter Draw'!$A$3:$G$252,MATCH(SMALL('Enter Draw'!$M$3:$M$252,V22),'Enter Draw'!$M$3:$M$252,0),7),"")</f>
        <v/>
      </c>
      <c r="V22">
        <v>21</v>
      </c>
    </row>
    <row r="23" spans="1:22">
      <c r="A23" s="1">
        <f>IF(B23="","",IF(INDEX('Enter Draw'!$C$3:$G$252,MATCH(SMALL('Enter Draw'!$I$3:$I$252,D23),'Enter Draw'!$I$3:$I$252,0),1)="yco","yco",D23))</f>
        <v>19</v>
      </c>
      <c r="B23" t="str">
        <f>IFERROR(INDEX('Enter Draw'!$C$3:$I$252,MATCH(SMALL('Enter Draw'!$I$3:$I$252,D23),'Enter Draw'!$I$3:$I$252,0),4),"")</f>
        <v>Caitlin Jensen</v>
      </c>
      <c r="C23" t="str">
        <f>IFERROR(INDEX('Enter Draw'!$C$3:$G$252,MATCH(SMALL('Enter Draw'!$I$3:$I$252,D23),'Enter Draw'!$I$3:$I$252,0),5),"")</f>
        <v>Fuelly</v>
      </c>
      <c r="D23">
        <v>19</v>
      </c>
      <c r="F23" s="1" t="str">
        <f>IF(G23="","",IF(INDEX('Enter Draw'!$D$3:$G$252,MATCH(SMALL('Enter Draw'!$J$3:$J$252,D23),'Enter Draw'!$J$3:$J$252,0),1)="co","co",IF(INDEX('Enter Draw'!$D$3:$G$252,MATCH(SMALL('Enter Draw'!$J$3:$J$252,D23),'Enter Draw'!$J$3:$J$252,0),1)="yco","yco",D23)))</f>
        <v/>
      </c>
      <c r="G23" t="str">
        <f>IFERROR(INDEX('Enter Draw'!$D$3:$G$252,MATCH(SMALL('Enter Draw'!$J$3:$J$252,D23),'Enter Draw'!$J$3:$J$252,0),3),"")</f>
        <v/>
      </c>
      <c r="H23" t="str">
        <f>IFERROR(INDEX('Enter Draw'!$D$3:$G$252,MATCH(SMALL('Enter Draw'!$J$3:$J$252,D23),'Enter Draw'!$J$3:$J$252,0),4),"")</f>
        <v/>
      </c>
      <c r="J23" s="1" t="str">
        <f t="shared" si="6"/>
        <v/>
      </c>
      <c r="K23" t="str">
        <f>IFERROR(INDEX('Enter Draw'!$E$3:$G$252,MATCH(SMALL('Enter Draw'!$K$3:$K$252,D23),'Enter Draw'!$K$3:$K$252,0),2),"")</f>
        <v/>
      </c>
      <c r="L23" t="str">
        <f>IFERROR(INDEX('Enter Draw'!$E$3:$G$252,MATCH(SMALL('Enter Draw'!$K$3:$K$252,D23),'Enter Draw'!$K$3:$K$252,0),3),"")</f>
        <v/>
      </c>
      <c r="N23" s="1" t="str">
        <f t="shared" si="7"/>
        <v/>
      </c>
      <c r="O23" t="str">
        <f>IFERROR(INDEX('Enter Draw'!$A$3:$I$252,MATCH(SMALL('Enter Draw'!$L$3:$L$252,Q23),'Enter Draw'!$L$3:$L$252,0),6),"")</f>
        <v/>
      </c>
      <c r="P23" t="str">
        <f>IFERROR(INDEX('Enter Draw'!$A$3:$G$252,MATCH(SMALL('Enter Draw'!$L$3:$L$252,Q23),'Enter Draw'!$L$3:$L$252,0),7),"")</f>
        <v/>
      </c>
      <c r="Q23">
        <v>19</v>
      </c>
      <c r="S23" s="1" t="str">
        <f t="shared" si="1"/>
        <v/>
      </c>
      <c r="T23" t="str">
        <f>IFERROR(INDEX('Enter Draw'!$A$3:$I$252,MATCH(SMALL('Enter Draw'!$M$3:$M$252,V23),'Enter Draw'!$M$3:$M$252,0),6),"")</f>
        <v/>
      </c>
      <c r="U23" t="str">
        <f>IFERROR(INDEX('Enter Draw'!$A$3:$G$252,MATCH(SMALL('Enter Draw'!$M$3:$M$252,V23),'Enter Draw'!$M$3:$M$252,0),7),"")</f>
        <v/>
      </c>
      <c r="V23">
        <v>22</v>
      </c>
    </row>
    <row r="24" spans="1:22">
      <c r="A24" s="1">
        <f>IF(B24="","",IF(INDEX('Enter Draw'!$C$3:$G$252,MATCH(SMALL('Enter Draw'!$I$3:$I$252,D24),'Enter Draw'!$I$3:$I$252,0),1)="yco","yco",D24))</f>
        <v>20</v>
      </c>
      <c r="B24" t="str">
        <f>IFERROR(INDEX('Enter Draw'!$C$3:$I$252,MATCH(SMALL('Enter Draw'!$I$3:$I$252,D24),'Enter Draw'!$I$3:$I$252,0),4),"")</f>
        <v>Hope Andal</v>
      </c>
      <c r="C24" t="str">
        <f>IFERROR(INDEX('Enter Draw'!$C$3:$G$252,MATCH(SMALL('Enter Draw'!$I$3:$I$252,D24),'Enter Draw'!$I$3:$I$252,0),5),"")</f>
        <v>Lola</v>
      </c>
      <c r="D24">
        <v>20</v>
      </c>
      <c r="F24" s="1" t="str">
        <f>IF(G24="","",IF(INDEX('Enter Draw'!$D$3:$G$252,MATCH(SMALL('Enter Draw'!$J$3:$J$252,D24),'Enter Draw'!$J$3:$J$252,0),1)="co","co",IF(INDEX('Enter Draw'!$D$3:$G$252,MATCH(SMALL('Enter Draw'!$J$3:$J$252,D24),'Enter Draw'!$J$3:$J$252,0),1)="yco","yco",D24)))</f>
        <v/>
      </c>
      <c r="G24" t="str">
        <f>IFERROR(INDEX('Enter Draw'!$D$3:$G$252,MATCH(SMALL('Enter Draw'!$J$3:$J$252,D24),'Enter Draw'!$J$3:$J$252,0),3),"")</f>
        <v/>
      </c>
      <c r="H24" t="str">
        <f>IFERROR(INDEX('Enter Draw'!$D$3:$G$252,MATCH(SMALL('Enter Draw'!$J$3:$J$252,D24),'Enter Draw'!$J$3:$J$252,0),4),"")</f>
        <v/>
      </c>
      <c r="J24" s="1" t="str">
        <f t="shared" si="6"/>
        <v/>
      </c>
      <c r="K24" t="str">
        <f>IFERROR(INDEX('Enter Draw'!$E$3:$G$252,MATCH(SMALL('Enter Draw'!$K$3:$K$252,D24),'Enter Draw'!$K$3:$K$252,0),2),"")</f>
        <v/>
      </c>
      <c r="L24" t="str">
        <f>IFERROR(INDEX('Enter Draw'!$E$3:$G$252,MATCH(SMALL('Enter Draw'!$K$3:$K$252,D24),'Enter Draw'!$K$3:$K$252,0),3),"")</f>
        <v/>
      </c>
      <c r="N24" s="1" t="str">
        <f t="shared" si="7"/>
        <v/>
      </c>
      <c r="O24" t="str">
        <f>IFERROR(INDEX('Enter Draw'!$A$3:$I$252,MATCH(SMALL('Enter Draw'!$L$3:$L$252,Q24),'Enter Draw'!$L$3:$L$252,0),6),"")</f>
        <v/>
      </c>
      <c r="P24" t="str">
        <f>IFERROR(INDEX('Enter Draw'!$A$3:$G$252,MATCH(SMALL('Enter Draw'!$L$3:$L$252,Q24),'Enter Draw'!$L$3:$L$252,0),7),"")</f>
        <v/>
      </c>
      <c r="Q24">
        <v>20</v>
      </c>
      <c r="S24" s="1" t="str">
        <f t="shared" si="1"/>
        <v/>
      </c>
      <c r="T24" t="str">
        <f>IFERROR(INDEX('Enter Draw'!$A$3:$I$252,MATCH(SMALL('Enter Draw'!$M$3:$M$252,V24),'Enter Draw'!$M$3:$M$252,0),6),"")</f>
        <v/>
      </c>
      <c r="U24" t="str">
        <f>IFERROR(INDEX('Enter Draw'!$A$3:$G$252,MATCH(SMALL('Enter Draw'!$M$3:$M$252,V24),'Enter Draw'!$M$3:$M$252,0),7),"")</f>
        <v/>
      </c>
      <c r="V24">
        <v>23</v>
      </c>
    </row>
    <row r="25" spans="1:22">
      <c r="S25" s="1" t="str">
        <f t="shared" si="1"/>
        <v/>
      </c>
      <c r="T25" t="str">
        <f>IFERROR(INDEX('Enter Draw'!$A$3:$I$252,MATCH(SMALL('Enter Draw'!$M$3:$M$252,V25),'Enter Draw'!$M$3:$M$252,0),6),"")</f>
        <v/>
      </c>
      <c r="U25" t="str">
        <f>IFERROR(INDEX('Enter Draw'!$A$3:$G$252,MATCH(SMALL('Enter Draw'!$M$3:$M$252,V25),'Enter Draw'!$M$3:$M$252,0),7),"")</f>
        <v/>
      </c>
      <c r="V25">
        <v>24</v>
      </c>
    </row>
    <row r="26" spans="1:22">
      <c r="A26" s="1">
        <f>IF(B26="","",IF(INDEX('Enter Draw'!$C$3:$G$252,MATCH(SMALL('Enter Draw'!$I$3:$I$252,D26),'Enter Draw'!$I$3:$I$252,0),1)="yco","yco",D26))</f>
        <v>21</v>
      </c>
      <c r="B26" t="str">
        <f>IFERROR(INDEX('Enter Draw'!$C$3:$I$252,MATCH(SMALL('Enter Draw'!$I$3:$I$252,D26),'Enter Draw'!$I$3:$I$252,0),4),"")</f>
        <v>Jena O'Connor</v>
      </c>
      <c r="C26" t="str">
        <f>IFERROR(INDEX('Enter Draw'!$C$3:$G$252,MATCH(SMALL('Enter Draw'!$I$3:$I$252,D26),'Enter Draw'!$I$3:$I$252,0),5),"")</f>
        <v>Dashers Riata Tivio</v>
      </c>
      <c r="D26">
        <v>21</v>
      </c>
      <c r="F26" s="1" t="str">
        <f>IF(G26="","",IF(INDEX('Enter Draw'!$D$3:$G$252,MATCH(SMALL('Enter Draw'!$J$3:$J$252,D26),'Enter Draw'!$J$3:$J$252,0),1)="co","co",IF(INDEX('Enter Draw'!$D$3:$G$252,MATCH(SMALL('Enter Draw'!$J$3:$J$252,D26),'Enter Draw'!$J$3:$J$252,0),1)="yco","yco",D26)))</f>
        <v/>
      </c>
      <c r="G26" t="str">
        <f>IFERROR(INDEX('Enter Draw'!$D$3:$G$252,MATCH(SMALL('Enter Draw'!$J$3:$J$252,D26),'Enter Draw'!$J$3:$J$252,0),3),"")</f>
        <v/>
      </c>
      <c r="H26" t="str">
        <f>IFERROR(INDEX('Enter Draw'!$D$3:$G$252,MATCH(SMALL('Enter Draw'!$J$3:$J$252,D26),'Enter Draw'!$J$3:$J$252,0),4),"")</f>
        <v/>
      </c>
      <c r="J26" s="1" t="str">
        <f t="shared" ref="J26:J30" si="8">IF(K26="","",D26)</f>
        <v/>
      </c>
      <c r="K26" t="str">
        <f>IFERROR(INDEX('Enter Draw'!$E$3:$G$252,MATCH(SMALL('Enter Draw'!$K$3:$K$252,D26),'Enter Draw'!$K$3:$K$252,0),2),"")</f>
        <v/>
      </c>
      <c r="L26" t="str">
        <f>IFERROR(INDEX('Enter Draw'!$E$3:$G$252,MATCH(SMALL('Enter Draw'!$K$3:$K$252,D26),'Enter Draw'!$K$3:$K$252,0),3),"")</f>
        <v/>
      </c>
      <c r="N26" s="1" t="str">
        <f t="shared" ref="N26:N30" si="9">IF(O26="","",Q26)</f>
        <v/>
      </c>
      <c r="O26" t="str">
        <f>IFERROR(INDEX('Enter Draw'!$A$3:$I$252,MATCH(SMALL('Enter Draw'!$L$3:$L$252,Q26),'Enter Draw'!$L$3:$L$252,0),6),"")</f>
        <v/>
      </c>
      <c r="P26" t="str">
        <f>IFERROR(INDEX('Enter Draw'!$A$3:$G$252,MATCH(SMALL('Enter Draw'!$L$3:$L$252,Q26),'Enter Draw'!$L$3:$L$252,0),7),"")</f>
        <v/>
      </c>
      <c r="Q26">
        <v>21</v>
      </c>
      <c r="S26" s="1" t="str">
        <f t="shared" si="1"/>
        <v/>
      </c>
      <c r="T26" t="str">
        <f>IFERROR(INDEX('Enter Draw'!$A$3:$I$252,MATCH(SMALL('Enter Draw'!$M$3:$M$252,V26),'Enter Draw'!$M$3:$M$252,0),6),"")</f>
        <v/>
      </c>
      <c r="U26" t="str">
        <f>IFERROR(INDEX('Enter Draw'!$A$3:$G$252,MATCH(SMALL('Enter Draw'!$M$3:$M$252,V26),'Enter Draw'!$M$3:$M$252,0),7),"")</f>
        <v/>
      </c>
      <c r="V26">
        <v>25</v>
      </c>
    </row>
    <row r="27" spans="1:22">
      <c r="A27" s="1" t="str">
        <f>IF(B27="","",IF(INDEX('Enter Draw'!$C$3:$G$252,MATCH(SMALL('Enter Draw'!$I$3:$I$252,D27),'Enter Draw'!$I$3:$I$252,0),1)="yco","yco",D27))</f>
        <v/>
      </c>
      <c r="B27" t="str">
        <f>IFERROR(INDEX('Enter Draw'!$C$3:$I$252,MATCH(SMALL('Enter Draw'!$I$3:$I$252,D27),'Enter Draw'!$I$3:$I$252,0),4),"")</f>
        <v/>
      </c>
      <c r="C27" t="str">
        <f>IFERROR(INDEX('Enter Draw'!$C$3:$G$252,MATCH(SMALL('Enter Draw'!$I$3:$I$252,D27),'Enter Draw'!$I$3:$I$252,0),5),"")</f>
        <v/>
      </c>
      <c r="D27">
        <v>22</v>
      </c>
      <c r="F27" s="1" t="str">
        <f>IF(G27="","",IF(INDEX('Enter Draw'!$D$3:$G$252,MATCH(SMALL('Enter Draw'!$J$3:$J$252,D27),'Enter Draw'!$J$3:$J$252,0),1)="co","co",IF(INDEX('Enter Draw'!$D$3:$G$252,MATCH(SMALL('Enter Draw'!$J$3:$J$252,D27),'Enter Draw'!$J$3:$J$252,0),1)="yco","yco",D27)))</f>
        <v/>
      </c>
      <c r="G27" t="str">
        <f>IFERROR(INDEX('Enter Draw'!$D$3:$G$252,MATCH(SMALL('Enter Draw'!$J$3:$J$252,D27),'Enter Draw'!$J$3:$J$252,0),3),"")</f>
        <v/>
      </c>
      <c r="H27" t="str">
        <f>IFERROR(INDEX('Enter Draw'!$D$3:$G$252,MATCH(SMALL('Enter Draw'!$J$3:$J$252,D27),'Enter Draw'!$J$3:$J$252,0),4),"")</f>
        <v/>
      </c>
      <c r="J27" s="1" t="str">
        <f t="shared" si="8"/>
        <v/>
      </c>
      <c r="K27" t="str">
        <f>IFERROR(INDEX('Enter Draw'!$E$3:$G$252,MATCH(SMALL('Enter Draw'!$K$3:$K$252,D27),'Enter Draw'!$K$3:$K$252,0),2),"")</f>
        <v/>
      </c>
      <c r="L27" t="str">
        <f>IFERROR(INDEX('Enter Draw'!$E$3:$G$252,MATCH(SMALL('Enter Draw'!$K$3:$K$252,D27),'Enter Draw'!$K$3:$K$252,0),3),"")</f>
        <v/>
      </c>
      <c r="N27" s="1" t="str">
        <f t="shared" si="9"/>
        <v/>
      </c>
      <c r="O27" t="str">
        <f>IFERROR(INDEX('Enter Draw'!$A$3:$I$252,MATCH(SMALL('Enter Draw'!$L$3:$L$252,Q27),'Enter Draw'!$L$3:$L$252,0),6),"")</f>
        <v/>
      </c>
      <c r="P27" t="str">
        <f>IFERROR(INDEX('Enter Draw'!$A$3:$G$252,MATCH(SMALL('Enter Draw'!$L$3:$L$252,Q27),'Enter Draw'!$L$3:$L$252,0),7),"")</f>
        <v/>
      </c>
      <c r="Q27">
        <v>22</v>
      </c>
      <c r="S27" s="1" t="str">
        <f t="shared" si="1"/>
        <v/>
      </c>
      <c r="T27" t="str">
        <f>IFERROR(INDEX('Enter Draw'!$A$3:$I$252,MATCH(SMALL('Enter Draw'!$M$3:$M$252,V27),'Enter Draw'!$M$3:$M$252,0),6),"")</f>
        <v/>
      </c>
      <c r="U27" t="str">
        <f>IFERROR(INDEX('Enter Draw'!$A$3:$G$252,MATCH(SMALL('Enter Draw'!$M$3:$M$252,V27),'Enter Draw'!$M$3:$M$252,0),7),"")</f>
        <v/>
      </c>
      <c r="V27">
        <v>26</v>
      </c>
    </row>
    <row r="28" spans="1:22">
      <c r="A28" s="1" t="str">
        <f>IF(B28="","",IF(INDEX('Enter Draw'!$C$3:$G$252,MATCH(SMALL('Enter Draw'!$I$3:$I$252,D28),'Enter Draw'!$I$3:$I$252,0),1)="yco","yco",D28))</f>
        <v/>
      </c>
      <c r="B28" t="str">
        <f>IFERROR(INDEX('Enter Draw'!$C$3:$I$252,MATCH(SMALL('Enter Draw'!$I$3:$I$252,D28),'Enter Draw'!$I$3:$I$252,0),4),"")</f>
        <v/>
      </c>
      <c r="C28" t="str">
        <f>IFERROR(INDEX('Enter Draw'!$C$3:$G$252,MATCH(SMALL('Enter Draw'!$I$3:$I$252,D28),'Enter Draw'!$I$3:$I$252,0),5),"")</f>
        <v/>
      </c>
      <c r="D28">
        <v>23</v>
      </c>
      <c r="F28" s="1" t="str">
        <f>IF(G28="","",IF(INDEX('Enter Draw'!$D$3:$G$252,MATCH(SMALL('Enter Draw'!$J$3:$J$252,D28),'Enter Draw'!$J$3:$J$252,0),1)="co","co",IF(INDEX('Enter Draw'!$D$3:$G$252,MATCH(SMALL('Enter Draw'!$J$3:$J$252,D28),'Enter Draw'!$J$3:$J$252,0),1)="yco","yco",D28)))</f>
        <v/>
      </c>
      <c r="G28" t="str">
        <f>IFERROR(INDEX('Enter Draw'!$D$3:$G$252,MATCH(SMALL('Enter Draw'!$J$3:$J$252,D28),'Enter Draw'!$J$3:$J$252,0),3),"")</f>
        <v/>
      </c>
      <c r="H28" t="str">
        <f>IFERROR(INDEX('Enter Draw'!$D$3:$G$252,MATCH(SMALL('Enter Draw'!$J$3:$J$252,D28),'Enter Draw'!$J$3:$J$252,0),4),"")</f>
        <v/>
      </c>
      <c r="J28" s="1" t="str">
        <f t="shared" si="8"/>
        <v/>
      </c>
      <c r="K28" t="str">
        <f>IFERROR(INDEX('Enter Draw'!$E$3:$G$252,MATCH(SMALL('Enter Draw'!$K$3:$K$252,D28),'Enter Draw'!$K$3:$K$252,0),2),"")</f>
        <v/>
      </c>
      <c r="L28" t="str">
        <f>IFERROR(INDEX('Enter Draw'!$E$3:$G$252,MATCH(SMALL('Enter Draw'!$K$3:$K$252,D28),'Enter Draw'!$K$3:$K$252,0),3),"")</f>
        <v/>
      </c>
      <c r="N28" s="1" t="str">
        <f t="shared" si="9"/>
        <v/>
      </c>
      <c r="O28" t="str">
        <f>IFERROR(INDEX('Enter Draw'!$A$3:$I$252,MATCH(SMALL('Enter Draw'!$L$3:$L$252,Q28),'Enter Draw'!$L$3:$L$252,0),6),"")</f>
        <v/>
      </c>
      <c r="P28" t="str">
        <f>IFERROR(INDEX('Enter Draw'!$A$3:$G$252,MATCH(SMALL('Enter Draw'!$L$3:$L$252,Q28),'Enter Draw'!$L$3:$L$252,0),7),"")</f>
        <v/>
      </c>
      <c r="Q28">
        <v>23</v>
      </c>
      <c r="S28" s="1" t="str">
        <f t="shared" si="1"/>
        <v/>
      </c>
      <c r="T28" t="str">
        <f>IFERROR(INDEX('Enter Draw'!$A$3:$I$252,MATCH(SMALL('Enter Draw'!$M$3:$M$252,V28),'Enter Draw'!$M$3:$M$252,0),6),"")</f>
        <v/>
      </c>
      <c r="U28" t="str">
        <f>IFERROR(INDEX('Enter Draw'!$A$3:$G$252,MATCH(SMALL('Enter Draw'!$M$3:$M$252,V28),'Enter Draw'!$M$3:$M$252,0),7),"")</f>
        <v/>
      </c>
      <c r="V28">
        <v>27</v>
      </c>
    </row>
    <row r="29" spans="1:22">
      <c r="A29" s="1" t="str">
        <f>IF(B29="","",IF(INDEX('Enter Draw'!$C$3:$G$252,MATCH(SMALL('Enter Draw'!$I$3:$I$252,D29),'Enter Draw'!$I$3:$I$252,0),1)="yco","yco",D29))</f>
        <v/>
      </c>
      <c r="B29" t="str">
        <f>IFERROR(INDEX('Enter Draw'!$C$3:$I$252,MATCH(SMALL('Enter Draw'!$I$3:$I$252,D29),'Enter Draw'!$I$3:$I$252,0),4),"")</f>
        <v/>
      </c>
      <c r="C29" t="str">
        <f>IFERROR(INDEX('Enter Draw'!$C$3:$G$252,MATCH(SMALL('Enter Draw'!$I$3:$I$252,D29),'Enter Draw'!$I$3:$I$252,0),5),"")</f>
        <v/>
      </c>
      <c r="D29">
        <v>24</v>
      </c>
      <c r="F29" s="1" t="str">
        <f>IF(G29="","",IF(INDEX('Enter Draw'!$D$3:$G$252,MATCH(SMALL('Enter Draw'!$J$3:$J$252,D29),'Enter Draw'!$J$3:$J$252,0),1)="co","co",IF(INDEX('Enter Draw'!$D$3:$G$252,MATCH(SMALL('Enter Draw'!$J$3:$J$252,D29),'Enter Draw'!$J$3:$J$252,0),1)="yco","yco",D29)))</f>
        <v/>
      </c>
      <c r="G29" t="str">
        <f>IFERROR(INDEX('Enter Draw'!$D$3:$G$252,MATCH(SMALL('Enter Draw'!$J$3:$J$252,D29),'Enter Draw'!$J$3:$J$252,0),3),"")</f>
        <v/>
      </c>
      <c r="H29" t="str">
        <f>IFERROR(INDEX('Enter Draw'!$D$3:$G$252,MATCH(SMALL('Enter Draw'!$J$3:$J$252,D29),'Enter Draw'!$J$3:$J$252,0),4),"")</f>
        <v/>
      </c>
      <c r="J29" s="1" t="str">
        <f t="shared" si="8"/>
        <v/>
      </c>
      <c r="K29" t="str">
        <f>IFERROR(INDEX('Enter Draw'!$E$3:$G$252,MATCH(SMALL('Enter Draw'!$K$3:$K$252,D29),'Enter Draw'!$K$3:$K$252,0),2),"")</f>
        <v/>
      </c>
      <c r="L29" t="str">
        <f>IFERROR(INDEX('Enter Draw'!$E$3:$G$252,MATCH(SMALL('Enter Draw'!$K$3:$K$252,D29),'Enter Draw'!$K$3:$K$252,0),3),"")</f>
        <v/>
      </c>
      <c r="N29" s="1" t="str">
        <f t="shared" si="9"/>
        <v/>
      </c>
      <c r="O29" t="str">
        <f>IFERROR(INDEX('Enter Draw'!$A$3:$I$252,MATCH(SMALL('Enter Draw'!$L$3:$L$252,Q29),'Enter Draw'!$L$3:$L$252,0),6),"")</f>
        <v/>
      </c>
      <c r="P29" t="str">
        <f>IFERROR(INDEX('Enter Draw'!$A$3:$G$252,MATCH(SMALL('Enter Draw'!$L$3:$L$252,Q29),'Enter Draw'!$L$3:$L$252,0),7),"")</f>
        <v/>
      </c>
      <c r="Q29">
        <v>24</v>
      </c>
      <c r="S29" s="1" t="str">
        <f t="shared" si="1"/>
        <v/>
      </c>
      <c r="T29" t="str">
        <f>IFERROR(INDEX('Enter Draw'!$A$3:$I$252,MATCH(SMALL('Enter Draw'!$M$3:$M$252,V29),'Enter Draw'!$M$3:$M$252,0),6),"")</f>
        <v/>
      </c>
      <c r="U29" t="str">
        <f>IFERROR(INDEX('Enter Draw'!$A$3:$G$252,MATCH(SMALL('Enter Draw'!$M$3:$M$252,V29),'Enter Draw'!$M$3:$M$252,0),7),"")</f>
        <v/>
      </c>
      <c r="V29">
        <v>28</v>
      </c>
    </row>
    <row r="30" spans="1:22">
      <c r="A30" s="1" t="str">
        <f>IF(B30="","",IF(INDEX('Enter Draw'!$C$3:$G$252,MATCH(SMALL('Enter Draw'!$I$3:$I$252,D30),'Enter Draw'!$I$3:$I$252,0),1)="yco","yco",D30))</f>
        <v/>
      </c>
      <c r="B30" t="str">
        <f>IFERROR(INDEX('Enter Draw'!$C$3:$I$252,MATCH(SMALL('Enter Draw'!$I$3:$I$252,D30),'Enter Draw'!$I$3:$I$252,0),4),"")</f>
        <v/>
      </c>
      <c r="C30" t="str">
        <f>IFERROR(INDEX('Enter Draw'!$C$3:$G$252,MATCH(SMALL('Enter Draw'!$I$3:$I$252,D30),'Enter Draw'!$I$3:$I$252,0),5),"")</f>
        <v/>
      </c>
      <c r="D30">
        <v>25</v>
      </c>
      <c r="F30" s="1" t="str">
        <f>IF(G30="","",IF(INDEX('Enter Draw'!$D$3:$G$252,MATCH(SMALL('Enter Draw'!$J$3:$J$252,D30),'Enter Draw'!$J$3:$J$252,0),1)="co","co",IF(INDEX('Enter Draw'!$D$3:$G$252,MATCH(SMALL('Enter Draw'!$J$3:$J$252,D30),'Enter Draw'!$J$3:$J$252,0),1)="yco","yco",D30)))</f>
        <v/>
      </c>
      <c r="G30" t="str">
        <f>IFERROR(INDEX('Enter Draw'!$D$3:$G$252,MATCH(SMALL('Enter Draw'!$J$3:$J$252,D30),'Enter Draw'!$J$3:$J$252,0),3),"")</f>
        <v/>
      </c>
      <c r="H30" t="str">
        <f>IFERROR(INDEX('Enter Draw'!$D$3:$G$252,MATCH(SMALL('Enter Draw'!$J$3:$J$252,D30),'Enter Draw'!$J$3:$J$252,0),4),"")</f>
        <v/>
      </c>
      <c r="J30" s="1" t="str">
        <f t="shared" si="8"/>
        <v/>
      </c>
      <c r="K30" t="str">
        <f>IFERROR(INDEX('Enter Draw'!$E$3:$G$252,MATCH(SMALL('Enter Draw'!$K$3:$K$252,D30),'Enter Draw'!$K$3:$K$252,0),2),"")</f>
        <v/>
      </c>
      <c r="L30" t="str">
        <f>IFERROR(INDEX('Enter Draw'!$E$3:$G$252,MATCH(SMALL('Enter Draw'!$K$3:$K$252,D30),'Enter Draw'!$K$3:$K$252,0),3),"")</f>
        <v/>
      </c>
      <c r="N30" s="1" t="str">
        <f t="shared" si="9"/>
        <v/>
      </c>
      <c r="O30" t="str">
        <f>IFERROR(INDEX('Enter Draw'!$A$3:$I$252,MATCH(SMALL('Enter Draw'!$L$3:$L$252,Q30),'Enter Draw'!$L$3:$L$252,0),6),"")</f>
        <v/>
      </c>
      <c r="P30" t="str">
        <f>IFERROR(INDEX('Enter Draw'!$A$3:$G$252,MATCH(SMALL('Enter Draw'!$L$3:$L$252,Q30),'Enter Draw'!$L$3:$L$252,0),7),"")</f>
        <v/>
      </c>
      <c r="Q30">
        <v>25</v>
      </c>
      <c r="S30" s="1" t="str">
        <f t="shared" si="1"/>
        <v/>
      </c>
      <c r="T30" t="str">
        <f>IFERROR(INDEX('Enter Draw'!$A$3:$I$252,MATCH(SMALL('Enter Draw'!$M$3:$M$252,V30),'Enter Draw'!$M$3:$M$252,0),6),"")</f>
        <v/>
      </c>
      <c r="U30" t="str">
        <f>IFERROR(INDEX('Enter Draw'!$A$3:$G$252,MATCH(SMALL('Enter Draw'!$M$3:$M$252,V30),'Enter Draw'!$M$3:$M$252,0),7),"")</f>
        <v/>
      </c>
      <c r="V30">
        <v>29</v>
      </c>
    </row>
    <row r="31" spans="1:22">
      <c r="S31" s="1" t="str">
        <f t="shared" si="1"/>
        <v/>
      </c>
      <c r="T31" t="str">
        <f>IFERROR(INDEX('Enter Draw'!$A$3:$I$252,MATCH(SMALL('Enter Draw'!$M$3:$M$252,V31),'Enter Draw'!$M$3:$M$252,0),6),"")</f>
        <v/>
      </c>
      <c r="U31" t="str">
        <f>IFERROR(INDEX('Enter Draw'!$A$3:$G$252,MATCH(SMALL('Enter Draw'!$M$3:$M$252,V31),'Enter Draw'!$M$3:$M$252,0),7),"")</f>
        <v/>
      </c>
      <c r="V31">
        <v>30</v>
      </c>
    </row>
    <row r="32" spans="1:22">
      <c r="A32" s="1" t="str">
        <f>IF(B32="","",IF(INDEX('Enter Draw'!$C$3:$G$252,MATCH(SMALL('Enter Draw'!$I$3:$I$252,D32),'Enter Draw'!$I$3:$I$252,0),1)="yco","yco",D32))</f>
        <v/>
      </c>
      <c r="B32" t="str">
        <f>IFERROR(INDEX('Enter Draw'!$C$3:$I$252,MATCH(SMALL('Enter Draw'!$I$3:$I$252,D32),'Enter Draw'!$I$3:$I$252,0),4),"")</f>
        <v/>
      </c>
      <c r="C32" t="str">
        <f>IFERROR(INDEX('Enter Draw'!$C$3:$G$252,MATCH(SMALL('Enter Draw'!$I$3:$I$252,D32),'Enter Draw'!$I$3:$I$252,0),5),"")</f>
        <v/>
      </c>
      <c r="D32">
        <v>26</v>
      </c>
      <c r="F32" s="1" t="str">
        <f>IF(G32="","",IF(INDEX('Enter Draw'!$D$3:$G$252,MATCH(SMALL('Enter Draw'!$J$3:$J$252,D32),'Enter Draw'!$J$3:$J$252,0),1)="co","co",IF(INDEX('Enter Draw'!$D$3:$G$252,MATCH(SMALL('Enter Draw'!$J$3:$J$252,D32),'Enter Draw'!$J$3:$J$252,0),1)="yco","yco",D32)))</f>
        <v/>
      </c>
      <c r="G32" t="str">
        <f>IFERROR(INDEX('Enter Draw'!$D$3:$G$252,MATCH(SMALL('Enter Draw'!$J$3:$J$252,D32),'Enter Draw'!$J$3:$J$252,0),3),"")</f>
        <v/>
      </c>
      <c r="H32" t="str">
        <f>IFERROR(INDEX('Enter Draw'!$D$3:$G$252,MATCH(SMALL('Enter Draw'!$J$3:$J$252,D32),'Enter Draw'!$J$3:$J$252,0),4),"")</f>
        <v/>
      </c>
      <c r="J32" s="1" t="str">
        <f t="shared" ref="J32:J36" si="10">IF(K32="","",D32)</f>
        <v/>
      </c>
      <c r="K32" t="str">
        <f>IFERROR(INDEX('Enter Draw'!$E$3:$G$252,MATCH(SMALL('Enter Draw'!$K$3:$K$252,D32),'Enter Draw'!$K$3:$K$252,0),2),"")</f>
        <v/>
      </c>
      <c r="L32" t="str">
        <f>IFERROR(INDEX('Enter Draw'!$E$3:$G$252,MATCH(SMALL('Enter Draw'!$K$3:$K$252,D32),'Enter Draw'!$K$3:$K$252,0),3),"")</f>
        <v/>
      </c>
      <c r="N32" s="1" t="str">
        <f t="shared" ref="N32:N36" si="11">IF(O32="","",Q32)</f>
        <v/>
      </c>
      <c r="O32" t="str">
        <f>IFERROR(INDEX('Enter Draw'!$A$3:$I$252,MATCH(SMALL('Enter Draw'!$L$3:$L$252,Q32),'Enter Draw'!$L$3:$L$252,0),6),"")</f>
        <v/>
      </c>
      <c r="P32" t="str">
        <f>IFERROR(INDEX('Enter Draw'!$A$3:$G$252,MATCH(SMALL('Enter Draw'!$L$3:$L$252,Q32),'Enter Draw'!$L$3:$L$252,0),7),"")</f>
        <v/>
      </c>
      <c r="Q32">
        <v>26</v>
      </c>
      <c r="S32" s="1" t="str">
        <f t="shared" si="1"/>
        <v/>
      </c>
      <c r="T32" t="str">
        <f>IFERROR(INDEX('Enter Draw'!$A$3:$I$252,MATCH(SMALL('Enter Draw'!$M$3:$M$252,V32),'Enter Draw'!$M$3:$M$252,0),6),"")</f>
        <v/>
      </c>
      <c r="U32" t="str">
        <f>IFERROR(INDEX('Enter Draw'!$A$3:$G$252,MATCH(SMALL('Enter Draw'!$M$3:$M$252,V32),'Enter Draw'!$M$3:$M$252,0),7),"")</f>
        <v/>
      </c>
      <c r="V32">
        <v>31</v>
      </c>
    </row>
    <row r="33" spans="1:22">
      <c r="A33" s="1" t="str">
        <f>IF(B33="","",IF(INDEX('Enter Draw'!$C$3:$G$252,MATCH(SMALL('Enter Draw'!$I$3:$I$252,D33),'Enter Draw'!$I$3:$I$252,0),1)="yco","yco",D33))</f>
        <v/>
      </c>
      <c r="B33" t="str">
        <f>IFERROR(INDEX('Enter Draw'!$C$3:$I$252,MATCH(SMALL('Enter Draw'!$I$3:$I$252,D33),'Enter Draw'!$I$3:$I$252,0),4),"")</f>
        <v/>
      </c>
      <c r="C33" t="str">
        <f>IFERROR(INDEX('Enter Draw'!$C$3:$G$252,MATCH(SMALL('Enter Draw'!$I$3:$I$252,D33),'Enter Draw'!$I$3:$I$252,0),5),"")</f>
        <v/>
      </c>
      <c r="D33">
        <v>27</v>
      </c>
      <c r="F33" s="1" t="str">
        <f>IF(G33="","",IF(INDEX('Enter Draw'!$D$3:$G$252,MATCH(SMALL('Enter Draw'!$J$3:$J$252,D33),'Enter Draw'!$J$3:$J$252,0),1)="co","co",IF(INDEX('Enter Draw'!$D$3:$G$252,MATCH(SMALL('Enter Draw'!$J$3:$J$252,D33),'Enter Draw'!$J$3:$J$252,0),1)="yco","yco",D33)))</f>
        <v/>
      </c>
      <c r="G33" t="str">
        <f>IFERROR(INDEX('Enter Draw'!$D$3:$G$252,MATCH(SMALL('Enter Draw'!$J$3:$J$252,D33),'Enter Draw'!$J$3:$J$252,0),3),"")</f>
        <v/>
      </c>
      <c r="H33" t="str">
        <f>IFERROR(INDEX('Enter Draw'!$D$3:$G$252,MATCH(SMALL('Enter Draw'!$J$3:$J$252,D33),'Enter Draw'!$J$3:$J$252,0),4),"")</f>
        <v/>
      </c>
      <c r="J33" s="1" t="str">
        <f t="shared" si="10"/>
        <v/>
      </c>
      <c r="K33" t="str">
        <f>IFERROR(INDEX('Enter Draw'!$E$3:$G$252,MATCH(SMALL('Enter Draw'!$K$3:$K$252,D33),'Enter Draw'!$K$3:$K$252,0),2),"")</f>
        <v/>
      </c>
      <c r="L33" t="str">
        <f>IFERROR(INDEX('Enter Draw'!$E$3:$G$252,MATCH(SMALL('Enter Draw'!$K$3:$K$252,D33),'Enter Draw'!$K$3:$K$252,0),3),"")</f>
        <v/>
      </c>
      <c r="N33" s="1" t="str">
        <f t="shared" si="11"/>
        <v/>
      </c>
      <c r="O33" t="str">
        <f>IFERROR(INDEX('Enter Draw'!$A$3:$I$252,MATCH(SMALL('Enter Draw'!$L$3:$L$252,Q33),'Enter Draw'!$L$3:$L$252,0),6),"")</f>
        <v/>
      </c>
      <c r="P33" t="str">
        <f>IFERROR(INDEX('Enter Draw'!$A$3:$G$252,MATCH(SMALL('Enter Draw'!$L$3:$L$252,Q33),'Enter Draw'!$L$3:$L$252,0),7),"")</f>
        <v/>
      </c>
      <c r="Q33">
        <v>27</v>
      </c>
      <c r="S33" s="1" t="str">
        <f t="shared" si="1"/>
        <v/>
      </c>
      <c r="T33" t="str">
        <f>IFERROR(INDEX('Enter Draw'!$A$3:$I$252,MATCH(SMALL('Enter Draw'!$M$3:$M$252,V33),'Enter Draw'!$M$3:$M$252,0),6),"")</f>
        <v/>
      </c>
      <c r="U33" t="str">
        <f>IFERROR(INDEX('Enter Draw'!$A$3:$G$252,MATCH(SMALL('Enter Draw'!$M$3:$M$252,V33),'Enter Draw'!$M$3:$M$252,0),7),"")</f>
        <v/>
      </c>
      <c r="V33">
        <v>32</v>
      </c>
    </row>
    <row r="34" spans="1:22">
      <c r="A34" s="1" t="str">
        <f>IF(B34="","",IF(INDEX('Enter Draw'!$C$3:$G$252,MATCH(SMALL('Enter Draw'!$I$3:$I$252,D34),'Enter Draw'!$I$3:$I$252,0),1)="yco","yco",D34))</f>
        <v/>
      </c>
      <c r="B34" t="str">
        <f>IFERROR(INDEX('Enter Draw'!$C$3:$I$252,MATCH(SMALL('Enter Draw'!$I$3:$I$252,D34),'Enter Draw'!$I$3:$I$252,0),4),"")</f>
        <v/>
      </c>
      <c r="C34" t="str">
        <f>IFERROR(INDEX('Enter Draw'!$C$3:$G$252,MATCH(SMALL('Enter Draw'!$I$3:$I$252,D34),'Enter Draw'!$I$3:$I$252,0),5),"")</f>
        <v/>
      </c>
      <c r="D34">
        <v>28</v>
      </c>
      <c r="F34" s="1" t="str">
        <f>IF(G34="","",IF(INDEX('Enter Draw'!$D$3:$G$252,MATCH(SMALL('Enter Draw'!$J$3:$J$252,D34),'Enter Draw'!$J$3:$J$252,0),1)="co","co",IF(INDEX('Enter Draw'!$D$3:$G$252,MATCH(SMALL('Enter Draw'!$J$3:$J$252,D34),'Enter Draw'!$J$3:$J$252,0),1)="yco","yco",D34)))</f>
        <v/>
      </c>
      <c r="G34" t="str">
        <f>IFERROR(INDEX('Enter Draw'!$D$3:$G$252,MATCH(SMALL('Enter Draw'!$J$3:$J$252,D34),'Enter Draw'!$J$3:$J$252,0),3),"")</f>
        <v/>
      </c>
      <c r="H34" t="str">
        <f>IFERROR(INDEX('Enter Draw'!$D$3:$G$252,MATCH(SMALL('Enter Draw'!$J$3:$J$252,D34),'Enter Draw'!$J$3:$J$252,0),4),"")</f>
        <v/>
      </c>
      <c r="J34" s="1" t="str">
        <f t="shared" si="10"/>
        <v/>
      </c>
      <c r="K34" t="str">
        <f>IFERROR(INDEX('Enter Draw'!$E$3:$G$252,MATCH(SMALL('Enter Draw'!$K$3:$K$252,D34),'Enter Draw'!$K$3:$K$252,0),2),"")</f>
        <v/>
      </c>
      <c r="L34" t="str">
        <f>IFERROR(INDEX('Enter Draw'!$E$3:$G$252,MATCH(SMALL('Enter Draw'!$K$3:$K$252,D34),'Enter Draw'!$K$3:$K$252,0),3),"")</f>
        <v/>
      </c>
      <c r="N34" s="1" t="str">
        <f t="shared" si="11"/>
        <v/>
      </c>
      <c r="O34" t="str">
        <f>IFERROR(INDEX('Enter Draw'!$A$3:$I$252,MATCH(SMALL('Enter Draw'!$L$3:$L$252,Q34),'Enter Draw'!$L$3:$L$252,0),6),"")</f>
        <v/>
      </c>
      <c r="P34" t="str">
        <f>IFERROR(INDEX('Enter Draw'!$A$3:$G$252,MATCH(SMALL('Enter Draw'!$L$3:$L$252,Q34),'Enter Draw'!$L$3:$L$252,0),7),"")</f>
        <v/>
      </c>
      <c r="Q34">
        <v>28</v>
      </c>
      <c r="S34" s="1" t="str">
        <f t="shared" si="1"/>
        <v/>
      </c>
      <c r="T34" t="str">
        <f>IFERROR(INDEX('Enter Draw'!$A$3:$I$252,MATCH(SMALL('Enter Draw'!$M$3:$M$252,V34),'Enter Draw'!$M$3:$M$252,0),6),"")</f>
        <v/>
      </c>
      <c r="U34" t="str">
        <f>IFERROR(INDEX('Enter Draw'!$A$3:$G$252,MATCH(SMALL('Enter Draw'!$M$3:$M$252,V34),'Enter Draw'!$M$3:$M$252,0),7),"")</f>
        <v/>
      </c>
      <c r="V34">
        <v>33</v>
      </c>
    </row>
    <row r="35" spans="1:22">
      <c r="A35" s="1" t="str">
        <f>IF(B35="","",IF(INDEX('Enter Draw'!$C$3:$G$252,MATCH(SMALL('Enter Draw'!$I$3:$I$252,D35),'Enter Draw'!$I$3:$I$252,0),1)="yco","yco",D35))</f>
        <v/>
      </c>
      <c r="B35" t="str">
        <f>IFERROR(INDEX('Enter Draw'!$C$3:$I$252,MATCH(SMALL('Enter Draw'!$I$3:$I$252,D35),'Enter Draw'!$I$3:$I$252,0),4),"")</f>
        <v/>
      </c>
      <c r="C35" t="str">
        <f>IFERROR(INDEX('Enter Draw'!$C$3:$G$252,MATCH(SMALL('Enter Draw'!$I$3:$I$252,D35),'Enter Draw'!$I$3:$I$252,0),5),"")</f>
        <v/>
      </c>
      <c r="D35">
        <v>29</v>
      </c>
      <c r="F35" s="1" t="str">
        <f>IF(G35="","",IF(INDEX('Enter Draw'!$D$3:$G$252,MATCH(SMALL('Enter Draw'!$J$3:$J$252,D35),'Enter Draw'!$J$3:$J$252,0),1)="co","co",IF(INDEX('Enter Draw'!$D$3:$G$252,MATCH(SMALL('Enter Draw'!$J$3:$J$252,D35),'Enter Draw'!$J$3:$J$252,0),1)="yco","yco",D35)))</f>
        <v/>
      </c>
      <c r="G35" t="str">
        <f>IFERROR(INDEX('Enter Draw'!$D$3:$G$252,MATCH(SMALL('Enter Draw'!$J$3:$J$252,D35),'Enter Draw'!$J$3:$J$252,0),3),"")</f>
        <v/>
      </c>
      <c r="H35" t="str">
        <f>IFERROR(INDEX('Enter Draw'!$D$3:$G$252,MATCH(SMALL('Enter Draw'!$J$3:$J$252,D35),'Enter Draw'!$J$3:$J$252,0),4),"")</f>
        <v/>
      </c>
      <c r="J35" s="1" t="str">
        <f t="shared" si="10"/>
        <v/>
      </c>
      <c r="K35" t="str">
        <f>IFERROR(INDEX('Enter Draw'!$E$3:$G$252,MATCH(SMALL('Enter Draw'!$K$3:$K$252,D35),'Enter Draw'!$K$3:$K$252,0),2),"")</f>
        <v/>
      </c>
      <c r="L35" t="str">
        <f>IFERROR(INDEX('Enter Draw'!$E$3:$G$252,MATCH(SMALL('Enter Draw'!$K$3:$K$252,D35),'Enter Draw'!$K$3:$K$252,0),3),"")</f>
        <v/>
      </c>
      <c r="N35" s="1" t="str">
        <f t="shared" si="11"/>
        <v/>
      </c>
      <c r="O35" t="str">
        <f>IFERROR(INDEX('Enter Draw'!$A$3:$I$252,MATCH(SMALL('Enter Draw'!$L$3:$L$252,Q35),'Enter Draw'!$L$3:$L$252,0),6),"")</f>
        <v/>
      </c>
      <c r="P35" t="str">
        <f>IFERROR(INDEX('Enter Draw'!$A$3:$G$252,MATCH(SMALL('Enter Draw'!$L$3:$L$252,Q35),'Enter Draw'!$L$3:$L$252,0),7),"")</f>
        <v/>
      </c>
      <c r="Q35">
        <v>29</v>
      </c>
      <c r="S35" s="1" t="str">
        <f t="shared" si="1"/>
        <v/>
      </c>
      <c r="T35" t="str">
        <f>IFERROR(INDEX('Enter Draw'!$A$3:$I$252,MATCH(SMALL('Enter Draw'!$M$3:$M$252,V35),'Enter Draw'!$M$3:$M$252,0),6),"")</f>
        <v/>
      </c>
      <c r="U35" t="str">
        <f>IFERROR(INDEX('Enter Draw'!$A$3:$G$252,MATCH(SMALL('Enter Draw'!$M$3:$M$252,V35),'Enter Draw'!$M$3:$M$252,0),7),"")</f>
        <v/>
      </c>
      <c r="V35">
        <v>34</v>
      </c>
    </row>
    <row r="36" spans="1:22">
      <c r="A36" s="1" t="str">
        <f>IF(B36="","",IF(INDEX('Enter Draw'!$C$3:$G$252,MATCH(SMALL('Enter Draw'!$I$3:$I$252,D36),'Enter Draw'!$I$3:$I$252,0),1)="yco","yco",D36))</f>
        <v/>
      </c>
      <c r="B36" t="str">
        <f>IFERROR(INDEX('Enter Draw'!$C$3:$I$252,MATCH(SMALL('Enter Draw'!$I$3:$I$252,D36),'Enter Draw'!$I$3:$I$252,0),4),"")</f>
        <v/>
      </c>
      <c r="C36" t="str">
        <f>IFERROR(INDEX('Enter Draw'!$C$3:$G$252,MATCH(SMALL('Enter Draw'!$I$3:$I$252,D36),'Enter Draw'!$I$3:$I$252,0),5),"")</f>
        <v/>
      </c>
      <c r="D36">
        <v>30</v>
      </c>
      <c r="F36" s="1" t="str">
        <f>IF(G36="","",IF(INDEX('Enter Draw'!$D$3:$G$252,MATCH(SMALL('Enter Draw'!$J$3:$J$252,D36),'Enter Draw'!$J$3:$J$252,0),1)="co","co",IF(INDEX('Enter Draw'!$D$3:$G$252,MATCH(SMALL('Enter Draw'!$J$3:$J$252,D36),'Enter Draw'!$J$3:$J$252,0),1)="yco","yco",D36)))</f>
        <v/>
      </c>
      <c r="G36" t="str">
        <f>IFERROR(INDEX('Enter Draw'!$D$3:$G$252,MATCH(SMALL('Enter Draw'!$J$3:$J$252,D36),'Enter Draw'!$J$3:$J$252,0),3),"")</f>
        <v/>
      </c>
      <c r="H36" t="str">
        <f>IFERROR(INDEX('Enter Draw'!$D$3:$G$252,MATCH(SMALL('Enter Draw'!$J$3:$J$252,D36),'Enter Draw'!$J$3:$J$252,0),4),"")</f>
        <v/>
      </c>
      <c r="J36" s="1" t="str">
        <f t="shared" si="10"/>
        <v/>
      </c>
      <c r="K36" t="str">
        <f>IFERROR(INDEX('Enter Draw'!$E$3:$G$252,MATCH(SMALL('Enter Draw'!$K$3:$K$252,D36),'Enter Draw'!$K$3:$K$252,0),2),"")</f>
        <v/>
      </c>
      <c r="L36" t="str">
        <f>IFERROR(INDEX('Enter Draw'!$E$3:$G$252,MATCH(SMALL('Enter Draw'!$K$3:$K$252,D36),'Enter Draw'!$K$3:$K$252,0),3),"")</f>
        <v/>
      </c>
      <c r="N36" s="1" t="str">
        <f t="shared" si="11"/>
        <v/>
      </c>
      <c r="O36" t="str">
        <f>IFERROR(INDEX('Enter Draw'!$A$3:$I$252,MATCH(SMALL('Enter Draw'!$L$3:$L$252,Q36),'Enter Draw'!$L$3:$L$252,0),6),"")</f>
        <v/>
      </c>
      <c r="P36" t="str">
        <f>IFERROR(INDEX('Enter Draw'!$A$3:$G$252,MATCH(SMALL('Enter Draw'!$L$3:$L$252,Q36),'Enter Draw'!$L$3:$L$252,0),7),"")</f>
        <v/>
      </c>
      <c r="Q36">
        <v>30</v>
      </c>
      <c r="S36" s="1" t="str">
        <f t="shared" si="1"/>
        <v/>
      </c>
      <c r="T36" t="str">
        <f>IFERROR(INDEX('Enter Draw'!$A$3:$I$252,MATCH(SMALL('Enter Draw'!$M$3:$M$252,V36),'Enter Draw'!$M$3:$M$252,0),6),"")</f>
        <v/>
      </c>
      <c r="U36" t="str">
        <f>IFERROR(INDEX('Enter Draw'!$A$3:$G$252,MATCH(SMALL('Enter Draw'!$M$3:$M$252,V36),'Enter Draw'!$M$3:$M$252,0),7),"")</f>
        <v/>
      </c>
      <c r="V36">
        <v>35</v>
      </c>
    </row>
    <row r="37" spans="1:22">
      <c r="S37" s="1" t="str">
        <f t="shared" si="1"/>
        <v/>
      </c>
      <c r="T37" t="str">
        <f>IFERROR(INDEX('Enter Draw'!$A$3:$I$252,MATCH(SMALL('Enter Draw'!$M$3:$M$252,V37),'Enter Draw'!$M$3:$M$252,0),6),"")</f>
        <v/>
      </c>
      <c r="U37" t="str">
        <f>IFERROR(INDEX('Enter Draw'!$A$3:$G$252,MATCH(SMALL('Enter Draw'!$M$3:$M$252,V37),'Enter Draw'!$M$3:$M$252,0),7),"")</f>
        <v/>
      </c>
      <c r="V37">
        <v>36</v>
      </c>
    </row>
    <row r="38" spans="1:22">
      <c r="A38" s="1" t="str">
        <f>IF(B38="","",IF(INDEX('Enter Draw'!$C$3:$G$252,MATCH(SMALL('Enter Draw'!$I$3:$I$252,D38),'Enter Draw'!$I$3:$I$252,0),1)="yco","yco",D38))</f>
        <v/>
      </c>
      <c r="B38" t="str">
        <f>IFERROR(INDEX('Enter Draw'!$C$3:$I$252,MATCH(SMALL('Enter Draw'!$I$3:$I$252,D38),'Enter Draw'!$I$3:$I$252,0),4),"")</f>
        <v/>
      </c>
      <c r="C38" t="str">
        <f>IFERROR(INDEX('Enter Draw'!$C$3:$G$252,MATCH(SMALL('Enter Draw'!$I$3:$I$252,D38),'Enter Draw'!$I$3:$I$252,0),5),"")</f>
        <v/>
      </c>
      <c r="D38">
        <v>31</v>
      </c>
      <c r="F38" s="1" t="str">
        <f>IF(G38="","",IF(INDEX('Enter Draw'!$D$3:$G$252,MATCH(SMALL('Enter Draw'!$J$3:$J$252,D38),'Enter Draw'!$J$3:$J$252,0),1)="co","co",IF(INDEX('Enter Draw'!$D$3:$G$252,MATCH(SMALL('Enter Draw'!$J$3:$J$252,D38),'Enter Draw'!$J$3:$J$252,0),1)="yco","yco",D38)))</f>
        <v/>
      </c>
      <c r="G38" t="str">
        <f>IFERROR(INDEX('Enter Draw'!$D$3:$G$252,MATCH(SMALL('Enter Draw'!$J$3:$J$252,D38),'Enter Draw'!$J$3:$J$252,0),3),"")</f>
        <v/>
      </c>
      <c r="H38" t="str">
        <f>IFERROR(INDEX('Enter Draw'!$D$3:$G$252,MATCH(SMALL('Enter Draw'!$J$3:$J$252,D38),'Enter Draw'!$J$3:$J$252,0),4),"")</f>
        <v/>
      </c>
      <c r="J38" s="1" t="str">
        <f t="shared" ref="J38:J42" si="12">IF(K38="","",D38)</f>
        <v/>
      </c>
      <c r="K38" t="str">
        <f>IFERROR(INDEX('Enter Draw'!$E$3:$G$252,MATCH(SMALL('Enter Draw'!$K$3:$K$252,D38),'Enter Draw'!$K$3:$K$252,0),2),"")</f>
        <v/>
      </c>
      <c r="L38" t="str">
        <f>IFERROR(INDEX('Enter Draw'!$E$3:$G$252,MATCH(SMALL('Enter Draw'!$K$3:$K$252,D38),'Enter Draw'!$K$3:$K$252,0),3),"")</f>
        <v/>
      </c>
      <c r="N38" s="1" t="str">
        <f t="shared" ref="N38:N42" si="13">IF(O38="","",Q38)</f>
        <v/>
      </c>
      <c r="O38" t="str">
        <f>IFERROR(INDEX('Enter Draw'!$A$3:$I$252,MATCH(SMALL('Enter Draw'!$L$3:$L$252,Q38),'Enter Draw'!$L$3:$L$252,0),6),"")</f>
        <v/>
      </c>
      <c r="P38" t="str">
        <f>IFERROR(INDEX('Enter Draw'!$A$3:$G$252,MATCH(SMALL('Enter Draw'!$L$3:$L$252,Q38),'Enter Draw'!$L$3:$L$252,0),7),"")</f>
        <v/>
      </c>
      <c r="Q38">
        <v>31</v>
      </c>
      <c r="S38" s="1" t="str">
        <f t="shared" si="1"/>
        <v/>
      </c>
      <c r="T38" t="str">
        <f>IFERROR(INDEX('Enter Draw'!$A$3:$I$252,MATCH(SMALL('Enter Draw'!$M$3:$M$252,V38),'Enter Draw'!$M$3:$M$252,0),6),"")</f>
        <v/>
      </c>
      <c r="U38" t="str">
        <f>IFERROR(INDEX('Enter Draw'!$A$3:$G$252,MATCH(SMALL('Enter Draw'!$M$3:$M$252,V38),'Enter Draw'!$M$3:$M$252,0),7),"")</f>
        <v/>
      </c>
      <c r="V38">
        <v>37</v>
      </c>
    </row>
    <row r="39" spans="1:22">
      <c r="A39" s="1" t="str">
        <f>IF(B39="","",IF(INDEX('Enter Draw'!$C$3:$G$252,MATCH(SMALL('Enter Draw'!$I$3:$I$252,D39),'Enter Draw'!$I$3:$I$252,0),1)="yco","yco",D39))</f>
        <v/>
      </c>
      <c r="B39" t="str">
        <f>IFERROR(INDEX('Enter Draw'!$C$3:$I$252,MATCH(SMALL('Enter Draw'!$I$3:$I$252,D39),'Enter Draw'!$I$3:$I$252,0),4),"")</f>
        <v/>
      </c>
      <c r="C39" t="str">
        <f>IFERROR(INDEX('Enter Draw'!$C$3:$G$252,MATCH(SMALL('Enter Draw'!$I$3:$I$252,D39),'Enter Draw'!$I$3:$I$252,0),5),"")</f>
        <v/>
      </c>
      <c r="D39">
        <v>32</v>
      </c>
      <c r="F39" s="1" t="str">
        <f>IF(G39="","",IF(INDEX('Enter Draw'!$D$3:$G$252,MATCH(SMALL('Enter Draw'!$J$3:$J$252,D39),'Enter Draw'!$J$3:$J$252,0),1)="co","co",IF(INDEX('Enter Draw'!$D$3:$G$252,MATCH(SMALL('Enter Draw'!$J$3:$J$252,D39),'Enter Draw'!$J$3:$J$252,0),1)="yco","yco",D39)))</f>
        <v/>
      </c>
      <c r="G39" t="str">
        <f>IFERROR(INDEX('Enter Draw'!$D$3:$G$252,MATCH(SMALL('Enter Draw'!$J$3:$J$252,D39),'Enter Draw'!$J$3:$J$252,0),3),"")</f>
        <v/>
      </c>
      <c r="H39" t="str">
        <f>IFERROR(INDEX('Enter Draw'!$D$3:$G$252,MATCH(SMALL('Enter Draw'!$J$3:$J$252,D39),'Enter Draw'!$J$3:$J$252,0),4),"")</f>
        <v/>
      </c>
      <c r="J39" s="1" t="str">
        <f t="shared" si="12"/>
        <v/>
      </c>
      <c r="K39" t="str">
        <f>IFERROR(INDEX('Enter Draw'!$E$3:$G$252,MATCH(SMALL('Enter Draw'!$K$3:$K$252,D39),'Enter Draw'!$K$3:$K$252,0),2),"")</f>
        <v/>
      </c>
      <c r="L39" t="str">
        <f>IFERROR(INDEX('Enter Draw'!$E$3:$G$252,MATCH(SMALL('Enter Draw'!$K$3:$K$252,D39),'Enter Draw'!$K$3:$K$252,0),3),"")</f>
        <v/>
      </c>
      <c r="N39" s="1" t="str">
        <f t="shared" si="13"/>
        <v/>
      </c>
      <c r="O39" t="str">
        <f>IFERROR(INDEX('Enter Draw'!$A$3:$I$252,MATCH(SMALL('Enter Draw'!$L$3:$L$252,Q39),'Enter Draw'!$L$3:$L$252,0),6),"")</f>
        <v/>
      </c>
      <c r="P39" t="str">
        <f>IFERROR(INDEX('Enter Draw'!$A$3:$G$252,MATCH(SMALL('Enter Draw'!$L$3:$L$252,Q39),'Enter Draw'!$L$3:$L$252,0),7),"")</f>
        <v/>
      </c>
      <c r="Q39">
        <v>32</v>
      </c>
      <c r="S39" s="1" t="str">
        <f t="shared" si="1"/>
        <v/>
      </c>
      <c r="T39" t="str">
        <f>IFERROR(INDEX('Enter Draw'!$A$3:$I$252,MATCH(SMALL('Enter Draw'!$M$3:$M$252,V39),'Enter Draw'!$M$3:$M$252,0),6),"")</f>
        <v/>
      </c>
      <c r="U39" t="str">
        <f>IFERROR(INDEX('Enter Draw'!$A$3:$G$252,MATCH(SMALL('Enter Draw'!$M$3:$M$252,V39),'Enter Draw'!$M$3:$M$252,0),7),"")</f>
        <v/>
      </c>
      <c r="V39">
        <v>38</v>
      </c>
    </row>
    <row r="40" spans="1:22">
      <c r="A40" s="1" t="str">
        <f>IF(B40="","",IF(INDEX('Enter Draw'!$C$3:$G$252,MATCH(SMALL('Enter Draw'!$I$3:$I$252,D40),'Enter Draw'!$I$3:$I$252,0),1)="yco","yco",D40))</f>
        <v/>
      </c>
      <c r="B40" t="str">
        <f>IFERROR(INDEX('Enter Draw'!$C$3:$I$252,MATCH(SMALL('Enter Draw'!$I$3:$I$252,D40),'Enter Draw'!$I$3:$I$252,0),4),"")</f>
        <v/>
      </c>
      <c r="C40" t="str">
        <f>IFERROR(INDEX('Enter Draw'!$C$3:$G$252,MATCH(SMALL('Enter Draw'!$I$3:$I$252,D40),'Enter Draw'!$I$3:$I$252,0),5),"")</f>
        <v/>
      </c>
      <c r="D40">
        <v>33</v>
      </c>
      <c r="F40" s="1" t="str">
        <f>IF(G40="","",IF(INDEX('Enter Draw'!$D$3:$G$252,MATCH(SMALL('Enter Draw'!$J$3:$J$252,D40),'Enter Draw'!$J$3:$J$252,0),1)="co","co",IF(INDEX('Enter Draw'!$D$3:$G$252,MATCH(SMALL('Enter Draw'!$J$3:$J$252,D40),'Enter Draw'!$J$3:$J$252,0),1)="yco","yco",D40)))</f>
        <v/>
      </c>
      <c r="G40" t="str">
        <f>IFERROR(INDEX('Enter Draw'!$D$3:$G$252,MATCH(SMALL('Enter Draw'!$J$3:$J$252,D40),'Enter Draw'!$J$3:$J$252,0),3),"")</f>
        <v/>
      </c>
      <c r="H40" t="str">
        <f>IFERROR(INDEX('Enter Draw'!$D$3:$G$252,MATCH(SMALL('Enter Draw'!$J$3:$J$252,D40),'Enter Draw'!$J$3:$J$252,0),4),"")</f>
        <v/>
      </c>
      <c r="J40" s="1" t="str">
        <f t="shared" si="12"/>
        <v/>
      </c>
      <c r="K40" t="str">
        <f>IFERROR(INDEX('Enter Draw'!$E$3:$G$252,MATCH(SMALL('Enter Draw'!$K$3:$K$252,D40),'Enter Draw'!$K$3:$K$252,0),2),"")</f>
        <v/>
      </c>
      <c r="L40" t="str">
        <f>IFERROR(INDEX('Enter Draw'!$E$3:$G$252,MATCH(SMALL('Enter Draw'!$K$3:$K$252,D40),'Enter Draw'!$K$3:$K$252,0),3),"")</f>
        <v/>
      </c>
      <c r="N40" s="1" t="str">
        <f t="shared" si="13"/>
        <v/>
      </c>
      <c r="O40" t="str">
        <f>IFERROR(INDEX('Enter Draw'!$A$3:$I$252,MATCH(SMALL('Enter Draw'!$L$3:$L$252,Q40),'Enter Draw'!$L$3:$L$252,0),6),"")</f>
        <v/>
      </c>
      <c r="P40" t="str">
        <f>IFERROR(INDEX('Enter Draw'!$A$3:$G$252,MATCH(SMALL('Enter Draw'!$L$3:$L$252,Q40),'Enter Draw'!$L$3:$L$252,0),7),"")</f>
        <v/>
      </c>
      <c r="Q40">
        <v>33</v>
      </c>
      <c r="S40" s="1" t="str">
        <f t="shared" si="1"/>
        <v/>
      </c>
      <c r="T40" t="str">
        <f>IFERROR(INDEX('Enter Draw'!$A$3:$I$252,MATCH(SMALL('Enter Draw'!$M$3:$M$252,V40),'Enter Draw'!$M$3:$M$252,0),6),"")</f>
        <v/>
      </c>
      <c r="U40" t="str">
        <f>IFERROR(INDEX('Enter Draw'!$A$3:$G$252,MATCH(SMALL('Enter Draw'!$M$3:$M$252,V40),'Enter Draw'!$M$3:$M$252,0),7),"")</f>
        <v/>
      </c>
      <c r="V40">
        <v>39</v>
      </c>
    </row>
    <row r="41" spans="1:22">
      <c r="A41" s="1" t="str">
        <f>IF(B41="","",IF(INDEX('Enter Draw'!$C$3:$G$252,MATCH(SMALL('Enter Draw'!$I$3:$I$252,D41),'Enter Draw'!$I$3:$I$252,0),1)="yco","yco",D41))</f>
        <v/>
      </c>
      <c r="B41" t="str">
        <f>IFERROR(INDEX('Enter Draw'!$C$3:$I$252,MATCH(SMALL('Enter Draw'!$I$3:$I$252,D41),'Enter Draw'!$I$3:$I$252,0),4),"")</f>
        <v/>
      </c>
      <c r="C41" t="str">
        <f>IFERROR(INDEX('Enter Draw'!$C$3:$G$252,MATCH(SMALL('Enter Draw'!$I$3:$I$252,D41),'Enter Draw'!$I$3:$I$252,0),5),"")</f>
        <v/>
      </c>
      <c r="D41">
        <v>34</v>
      </c>
      <c r="F41" s="1" t="str">
        <f>IF(G41="","",IF(INDEX('Enter Draw'!$D$3:$G$252,MATCH(SMALL('Enter Draw'!$J$3:$J$252,D41),'Enter Draw'!$J$3:$J$252,0),1)="co","co",IF(INDEX('Enter Draw'!$D$3:$G$252,MATCH(SMALL('Enter Draw'!$J$3:$J$252,D41),'Enter Draw'!$J$3:$J$252,0),1)="yco","yco",D41)))</f>
        <v/>
      </c>
      <c r="G41" t="str">
        <f>IFERROR(INDEX('Enter Draw'!$D$3:$G$252,MATCH(SMALL('Enter Draw'!$J$3:$J$252,D41),'Enter Draw'!$J$3:$J$252,0),3),"")</f>
        <v/>
      </c>
      <c r="H41" t="str">
        <f>IFERROR(INDEX('Enter Draw'!$D$3:$G$252,MATCH(SMALL('Enter Draw'!$J$3:$J$252,D41),'Enter Draw'!$J$3:$J$252,0),4),"")</f>
        <v/>
      </c>
      <c r="J41" s="1" t="str">
        <f t="shared" si="12"/>
        <v/>
      </c>
      <c r="K41" t="str">
        <f>IFERROR(INDEX('Enter Draw'!$E$3:$G$252,MATCH(SMALL('Enter Draw'!$K$3:$K$252,D41),'Enter Draw'!$K$3:$K$252,0),2),"")</f>
        <v/>
      </c>
      <c r="L41" t="str">
        <f>IFERROR(INDEX('Enter Draw'!$E$3:$G$252,MATCH(SMALL('Enter Draw'!$K$3:$K$252,D41),'Enter Draw'!$K$3:$K$252,0),3),"")</f>
        <v/>
      </c>
      <c r="N41" s="1" t="str">
        <f t="shared" si="13"/>
        <v/>
      </c>
      <c r="O41" t="str">
        <f>IFERROR(INDEX('Enter Draw'!$A$3:$I$252,MATCH(SMALL('Enter Draw'!$L$3:$L$252,Q41),'Enter Draw'!$L$3:$L$252,0),6),"")</f>
        <v/>
      </c>
      <c r="P41" t="str">
        <f>IFERROR(INDEX('Enter Draw'!$A$3:$G$252,MATCH(SMALL('Enter Draw'!$L$3:$L$252,Q41),'Enter Draw'!$L$3:$L$252,0),7),"")</f>
        <v/>
      </c>
      <c r="Q41">
        <v>34</v>
      </c>
      <c r="S41" s="1" t="str">
        <f t="shared" si="1"/>
        <v/>
      </c>
      <c r="T41" t="str">
        <f>IFERROR(INDEX('Enter Draw'!$A$3:$I$252,MATCH(SMALL('Enter Draw'!$M$3:$M$252,V41),'Enter Draw'!$M$3:$M$252,0),6),"")</f>
        <v/>
      </c>
      <c r="U41" t="str">
        <f>IFERROR(INDEX('Enter Draw'!$A$3:$G$252,MATCH(SMALL('Enter Draw'!$M$3:$M$252,V41),'Enter Draw'!$M$3:$M$252,0),7),"")</f>
        <v/>
      </c>
      <c r="V41">
        <v>40</v>
      </c>
    </row>
    <row r="42" spans="1:22">
      <c r="A42" s="1" t="str">
        <f>IF(B42="","",IF(INDEX('Enter Draw'!$C$3:$G$252,MATCH(SMALL('Enter Draw'!$I$3:$I$252,D42),'Enter Draw'!$I$3:$I$252,0),1)="yco","yco",D42))</f>
        <v/>
      </c>
      <c r="B42" t="str">
        <f>IFERROR(INDEX('Enter Draw'!$C$3:$I$252,MATCH(SMALL('Enter Draw'!$I$3:$I$252,D42),'Enter Draw'!$I$3:$I$252,0),4),"")</f>
        <v/>
      </c>
      <c r="C42" t="str">
        <f>IFERROR(INDEX('Enter Draw'!$C$3:$G$252,MATCH(SMALL('Enter Draw'!$I$3:$I$252,D42),'Enter Draw'!$I$3:$I$252,0),5),"")</f>
        <v/>
      </c>
      <c r="D42">
        <v>35</v>
      </c>
      <c r="F42" s="1" t="str">
        <f>IF(G42="","",IF(INDEX('Enter Draw'!$D$3:$G$252,MATCH(SMALL('Enter Draw'!$J$3:$J$252,D42),'Enter Draw'!$J$3:$J$252,0),1)="co","co",IF(INDEX('Enter Draw'!$D$3:$G$252,MATCH(SMALL('Enter Draw'!$J$3:$J$252,D42),'Enter Draw'!$J$3:$J$252,0),1)="yco","yco",D42)))</f>
        <v/>
      </c>
      <c r="G42" t="str">
        <f>IFERROR(INDEX('Enter Draw'!$D$3:$G$252,MATCH(SMALL('Enter Draw'!$J$3:$J$252,D42),'Enter Draw'!$J$3:$J$252,0),3),"")</f>
        <v/>
      </c>
      <c r="H42" t="str">
        <f>IFERROR(INDEX('Enter Draw'!$D$3:$G$252,MATCH(SMALL('Enter Draw'!$J$3:$J$252,D42),'Enter Draw'!$J$3:$J$252,0),4),"")</f>
        <v/>
      </c>
      <c r="J42" s="1" t="str">
        <f t="shared" si="12"/>
        <v/>
      </c>
      <c r="K42" t="str">
        <f>IFERROR(INDEX('Enter Draw'!$E$3:$G$252,MATCH(SMALL('Enter Draw'!$K$3:$K$252,D42),'Enter Draw'!$K$3:$K$252,0),2),"")</f>
        <v/>
      </c>
      <c r="L42" t="str">
        <f>IFERROR(INDEX('Enter Draw'!$E$3:$G$252,MATCH(SMALL('Enter Draw'!$K$3:$K$252,D42),'Enter Draw'!$K$3:$K$252,0),3),"")</f>
        <v/>
      </c>
      <c r="N42" s="1" t="str">
        <f t="shared" si="13"/>
        <v/>
      </c>
      <c r="O42" t="str">
        <f>IFERROR(INDEX('Enter Draw'!$A$3:$I$252,MATCH(SMALL('Enter Draw'!$L$3:$L$252,Q42),'Enter Draw'!$L$3:$L$252,0),6),"")</f>
        <v/>
      </c>
      <c r="P42" t="str">
        <f>IFERROR(INDEX('Enter Draw'!$A$3:$G$252,MATCH(SMALL('Enter Draw'!$L$3:$L$252,Q42),'Enter Draw'!$L$3:$L$252,0),7),"")</f>
        <v/>
      </c>
      <c r="Q42">
        <v>35</v>
      </c>
      <c r="S42" s="1" t="str">
        <f t="shared" si="1"/>
        <v/>
      </c>
      <c r="T42" t="str">
        <f>IFERROR(INDEX('Enter Draw'!$A$3:$I$252,MATCH(SMALL('Enter Draw'!$M$3:$M$252,V42),'Enter Draw'!$M$3:$M$252,0),6),"")</f>
        <v/>
      </c>
      <c r="U42" t="str">
        <f>IFERROR(INDEX('Enter Draw'!$A$3:$G$252,MATCH(SMALL('Enter Draw'!$M$3:$M$252,V42),'Enter Draw'!$M$3:$M$252,0),7),"")</f>
        <v/>
      </c>
      <c r="V42">
        <v>41</v>
      </c>
    </row>
    <row r="43" spans="1:22">
      <c r="S43" s="1" t="str">
        <f t="shared" si="1"/>
        <v/>
      </c>
      <c r="T43" t="str">
        <f>IFERROR(INDEX('Enter Draw'!$A$3:$I$252,MATCH(SMALL('Enter Draw'!$M$3:$M$252,V43),'Enter Draw'!$M$3:$M$252,0),6),"")</f>
        <v/>
      </c>
      <c r="U43" t="str">
        <f>IFERROR(INDEX('Enter Draw'!$A$3:$G$252,MATCH(SMALL('Enter Draw'!$M$3:$M$252,V43),'Enter Draw'!$M$3:$M$252,0),7),"")</f>
        <v/>
      </c>
      <c r="V43">
        <v>42</v>
      </c>
    </row>
    <row r="44" spans="1:22">
      <c r="A44" s="1" t="str">
        <f>IF(B44="","",IF(INDEX('Enter Draw'!$C$3:$G$252,MATCH(SMALL('Enter Draw'!$I$3:$I$252,D44),'Enter Draw'!$I$3:$I$252,0),1)="yco","yco",D44))</f>
        <v/>
      </c>
      <c r="B44" t="str">
        <f>IFERROR(INDEX('Enter Draw'!$C$3:$I$252,MATCH(SMALL('Enter Draw'!$I$3:$I$252,D44),'Enter Draw'!$I$3:$I$252,0),4),"")</f>
        <v/>
      </c>
      <c r="C44" t="str">
        <f>IFERROR(INDEX('Enter Draw'!$C$3:$G$252,MATCH(SMALL('Enter Draw'!$I$3:$I$252,D44),'Enter Draw'!$I$3:$I$252,0),5),"")</f>
        <v/>
      </c>
      <c r="D44">
        <v>36</v>
      </c>
      <c r="F44" s="1" t="str">
        <f>IF(G44="","",IF(INDEX('Enter Draw'!$D$3:$G$252,MATCH(SMALL('Enter Draw'!$J$3:$J$252,D44),'Enter Draw'!$J$3:$J$252,0),1)="co","co",IF(INDEX('Enter Draw'!$D$3:$G$252,MATCH(SMALL('Enter Draw'!$J$3:$J$252,D44),'Enter Draw'!$J$3:$J$252,0),1)="yco","yco",D44)))</f>
        <v/>
      </c>
      <c r="G44" t="str">
        <f>IFERROR(INDEX('Enter Draw'!$D$3:$G$252,MATCH(SMALL('Enter Draw'!$J$3:$J$252,D44),'Enter Draw'!$J$3:$J$252,0),3),"")</f>
        <v/>
      </c>
      <c r="H44" t="str">
        <f>IFERROR(INDEX('Enter Draw'!$D$3:$G$252,MATCH(SMALL('Enter Draw'!$J$3:$J$252,D44),'Enter Draw'!$J$3:$J$252,0),4),"")</f>
        <v/>
      </c>
      <c r="J44" s="1" t="str">
        <f t="shared" ref="J44:J48" si="14">IF(K44="","",D44)</f>
        <v/>
      </c>
      <c r="K44" t="str">
        <f>IFERROR(INDEX('Enter Draw'!$E$3:$G$252,MATCH(SMALL('Enter Draw'!$K$3:$K$252,D44),'Enter Draw'!$K$3:$K$252,0),2),"")</f>
        <v/>
      </c>
      <c r="L44" t="str">
        <f>IFERROR(INDEX('Enter Draw'!$E$3:$G$252,MATCH(SMALL('Enter Draw'!$K$3:$K$252,D44),'Enter Draw'!$K$3:$K$252,0),3),"")</f>
        <v/>
      </c>
      <c r="N44" s="1" t="str">
        <f t="shared" ref="N44:N48" si="15">IF(O44="","",Q44)</f>
        <v/>
      </c>
      <c r="O44" t="str">
        <f>IFERROR(INDEX('Enter Draw'!$A$3:$I$252,MATCH(SMALL('Enter Draw'!$L$3:$L$252,Q44),'Enter Draw'!$L$3:$L$252,0),6),"")</f>
        <v/>
      </c>
      <c r="P44" t="str">
        <f>IFERROR(INDEX('Enter Draw'!$A$3:$G$252,MATCH(SMALL('Enter Draw'!$L$3:$L$252,Q44),'Enter Draw'!$L$3:$L$252,0),7),"")</f>
        <v/>
      </c>
      <c r="Q44">
        <v>36</v>
      </c>
      <c r="S44" s="1" t="str">
        <f t="shared" si="1"/>
        <v/>
      </c>
      <c r="T44" t="str">
        <f>IFERROR(INDEX('Enter Draw'!$A$3:$I$252,MATCH(SMALL('Enter Draw'!$M$3:$M$252,V44),'Enter Draw'!$M$3:$M$252,0),6),"")</f>
        <v/>
      </c>
      <c r="U44" t="str">
        <f>IFERROR(INDEX('Enter Draw'!$A$3:$G$252,MATCH(SMALL('Enter Draw'!$M$3:$M$252,V44),'Enter Draw'!$M$3:$M$252,0),7),"")</f>
        <v/>
      </c>
      <c r="V44">
        <v>43</v>
      </c>
    </row>
    <row r="45" spans="1:22">
      <c r="A45" s="1" t="str">
        <f>IF(B45="","",IF(INDEX('Enter Draw'!$C$3:$G$252,MATCH(SMALL('Enter Draw'!$I$3:$I$252,D45),'Enter Draw'!$I$3:$I$252,0),1)="yco","yco",D45))</f>
        <v/>
      </c>
      <c r="B45" t="str">
        <f>IFERROR(INDEX('Enter Draw'!$C$3:$I$252,MATCH(SMALL('Enter Draw'!$I$3:$I$252,D45),'Enter Draw'!$I$3:$I$252,0),4),"")</f>
        <v/>
      </c>
      <c r="C45" t="str">
        <f>IFERROR(INDEX('Enter Draw'!$C$3:$G$252,MATCH(SMALL('Enter Draw'!$I$3:$I$252,D45),'Enter Draw'!$I$3:$I$252,0),5),"")</f>
        <v/>
      </c>
      <c r="D45">
        <v>37</v>
      </c>
      <c r="F45" s="1" t="str">
        <f>IF(G45="","",IF(INDEX('Enter Draw'!$D$3:$G$252,MATCH(SMALL('Enter Draw'!$J$3:$J$252,D45),'Enter Draw'!$J$3:$J$252,0),1)="co","co",IF(INDEX('Enter Draw'!$D$3:$G$252,MATCH(SMALL('Enter Draw'!$J$3:$J$252,D45),'Enter Draw'!$J$3:$J$252,0),1)="yco","yco",D45)))</f>
        <v/>
      </c>
      <c r="G45" t="str">
        <f>IFERROR(INDEX('Enter Draw'!$D$3:$G$252,MATCH(SMALL('Enter Draw'!$J$3:$J$252,D45),'Enter Draw'!$J$3:$J$252,0),3),"")</f>
        <v/>
      </c>
      <c r="H45" t="str">
        <f>IFERROR(INDEX('Enter Draw'!$D$3:$G$252,MATCH(SMALL('Enter Draw'!$J$3:$J$252,D45),'Enter Draw'!$J$3:$J$252,0),4),"")</f>
        <v/>
      </c>
      <c r="J45" s="1" t="str">
        <f t="shared" si="14"/>
        <v/>
      </c>
      <c r="K45" t="str">
        <f>IFERROR(INDEX('Enter Draw'!$E$3:$G$252,MATCH(SMALL('Enter Draw'!$K$3:$K$252,D45),'Enter Draw'!$K$3:$K$252,0),2),"")</f>
        <v/>
      </c>
      <c r="L45" t="str">
        <f>IFERROR(INDEX('Enter Draw'!$E$3:$G$252,MATCH(SMALL('Enter Draw'!$K$3:$K$252,D45),'Enter Draw'!$K$3:$K$252,0),3),"")</f>
        <v/>
      </c>
      <c r="N45" s="1" t="str">
        <f t="shared" si="15"/>
        <v/>
      </c>
      <c r="O45" t="str">
        <f>IFERROR(INDEX('Enter Draw'!$A$3:$I$252,MATCH(SMALL('Enter Draw'!$L$3:$L$252,Q45),'Enter Draw'!$L$3:$L$252,0),6),"")</f>
        <v/>
      </c>
      <c r="P45" t="str">
        <f>IFERROR(INDEX('Enter Draw'!$A$3:$G$252,MATCH(SMALL('Enter Draw'!$L$3:$L$252,Q45),'Enter Draw'!$L$3:$L$252,0),7),"")</f>
        <v/>
      </c>
      <c r="Q45">
        <v>37</v>
      </c>
      <c r="S45" s="1" t="str">
        <f t="shared" si="1"/>
        <v/>
      </c>
      <c r="T45" t="str">
        <f>IFERROR(INDEX('Enter Draw'!$A$3:$I$252,MATCH(SMALL('Enter Draw'!$M$3:$M$252,V45),'Enter Draw'!$M$3:$M$252,0),6),"")</f>
        <v/>
      </c>
      <c r="U45" t="str">
        <f>IFERROR(INDEX('Enter Draw'!$A$3:$G$252,MATCH(SMALL('Enter Draw'!$M$3:$M$252,V45),'Enter Draw'!$M$3:$M$252,0),7),"")</f>
        <v/>
      </c>
      <c r="V45">
        <v>44</v>
      </c>
    </row>
    <row r="46" spans="1:22">
      <c r="A46" s="1" t="str">
        <f>IF(B46="","",IF(INDEX('Enter Draw'!$C$3:$G$252,MATCH(SMALL('Enter Draw'!$I$3:$I$252,D46),'Enter Draw'!$I$3:$I$252,0),1)="yco","yco",D46))</f>
        <v/>
      </c>
      <c r="B46" t="str">
        <f>IFERROR(INDEX('Enter Draw'!$C$3:$I$252,MATCH(SMALL('Enter Draw'!$I$3:$I$252,D46),'Enter Draw'!$I$3:$I$252,0),4),"")</f>
        <v/>
      </c>
      <c r="C46" t="str">
        <f>IFERROR(INDEX('Enter Draw'!$C$3:$G$252,MATCH(SMALL('Enter Draw'!$I$3:$I$252,D46),'Enter Draw'!$I$3:$I$252,0),5),"")</f>
        <v/>
      </c>
      <c r="D46">
        <v>38</v>
      </c>
      <c r="F46" s="1" t="str">
        <f>IF(G46="","",IF(INDEX('Enter Draw'!$D$3:$G$252,MATCH(SMALL('Enter Draw'!$J$3:$J$252,D46),'Enter Draw'!$J$3:$J$252,0),1)="co","co",IF(INDEX('Enter Draw'!$D$3:$G$252,MATCH(SMALL('Enter Draw'!$J$3:$J$252,D46),'Enter Draw'!$J$3:$J$252,0),1)="yco","yco",D46)))</f>
        <v/>
      </c>
      <c r="G46" t="str">
        <f>IFERROR(INDEX('Enter Draw'!$D$3:$G$252,MATCH(SMALL('Enter Draw'!$J$3:$J$252,D46),'Enter Draw'!$J$3:$J$252,0),3),"")</f>
        <v/>
      </c>
      <c r="H46" t="str">
        <f>IFERROR(INDEX('Enter Draw'!$D$3:$G$252,MATCH(SMALL('Enter Draw'!$J$3:$J$252,D46),'Enter Draw'!$J$3:$J$252,0),4),"")</f>
        <v/>
      </c>
      <c r="J46" s="1" t="str">
        <f t="shared" si="14"/>
        <v/>
      </c>
      <c r="K46" t="str">
        <f>IFERROR(INDEX('Enter Draw'!$E$3:$G$252,MATCH(SMALL('Enter Draw'!$K$3:$K$252,D46),'Enter Draw'!$K$3:$K$252,0),2),"")</f>
        <v/>
      </c>
      <c r="L46" t="str">
        <f>IFERROR(INDEX('Enter Draw'!$E$3:$G$252,MATCH(SMALL('Enter Draw'!$K$3:$K$252,D46),'Enter Draw'!$K$3:$K$252,0),3),"")</f>
        <v/>
      </c>
      <c r="N46" s="1" t="str">
        <f t="shared" si="15"/>
        <v/>
      </c>
      <c r="O46" t="str">
        <f>IFERROR(INDEX('Enter Draw'!$A$3:$I$252,MATCH(SMALL('Enter Draw'!$L$3:$L$252,Q46),'Enter Draw'!$L$3:$L$252,0),6),"")</f>
        <v/>
      </c>
      <c r="P46" t="str">
        <f>IFERROR(INDEX('Enter Draw'!$A$3:$G$252,MATCH(SMALL('Enter Draw'!$L$3:$L$252,Q46),'Enter Draw'!$L$3:$L$252,0),7),"")</f>
        <v/>
      </c>
      <c r="Q46">
        <v>38</v>
      </c>
      <c r="S46" s="1" t="str">
        <f t="shared" si="1"/>
        <v/>
      </c>
      <c r="T46" t="str">
        <f>IFERROR(INDEX('Enter Draw'!$A$3:$I$252,MATCH(SMALL('Enter Draw'!$M$3:$M$252,V46),'Enter Draw'!$M$3:$M$252,0),6),"")</f>
        <v/>
      </c>
      <c r="U46" t="str">
        <f>IFERROR(INDEX('Enter Draw'!$A$3:$G$252,MATCH(SMALL('Enter Draw'!$M$3:$M$252,V46),'Enter Draw'!$M$3:$M$252,0),7),"")</f>
        <v/>
      </c>
      <c r="V46">
        <v>45</v>
      </c>
    </row>
    <row r="47" spans="1:22">
      <c r="A47" s="1" t="str">
        <f>IF(B47="","",IF(INDEX('Enter Draw'!$C$3:$G$252,MATCH(SMALL('Enter Draw'!$I$3:$I$252,D47),'Enter Draw'!$I$3:$I$252,0),1)="yco","yco",D47))</f>
        <v/>
      </c>
      <c r="B47" t="str">
        <f>IFERROR(INDEX('Enter Draw'!$C$3:$I$252,MATCH(SMALL('Enter Draw'!$I$3:$I$252,D47),'Enter Draw'!$I$3:$I$252,0),4),"")</f>
        <v/>
      </c>
      <c r="C47" t="str">
        <f>IFERROR(INDEX('Enter Draw'!$C$3:$G$252,MATCH(SMALL('Enter Draw'!$I$3:$I$252,D47),'Enter Draw'!$I$3:$I$252,0),5),"")</f>
        <v/>
      </c>
      <c r="D47">
        <v>39</v>
      </c>
      <c r="F47" s="1" t="str">
        <f>IF(G47="","",IF(INDEX('Enter Draw'!$D$3:$G$252,MATCH(SMALL('Enter Draw'!$J$3:$J$252,D47),'Enter Draw'!$J$3:$J$252,0),1)="co","co",IF(INDEX('Enter Draw'!$D$3:$G$252,MATCH(SMALL('Enter Draw'!$J$3:$J$252,D47),'Enter Draw'!$J$3:$J$252,0),1)="yco","yco",D47)))</f>
        <v/>
      </c>
      <c r="G47" t="str">
        <f>IFERROR(INDEX('Enter Draw'!$D$3:$G$252,MATCH(SMALL('Enter Draw'!$J$3:$J$252,D47),'Enter Draw'!$J$3:$J$252,0),3),"")</f>
        <v/>
      </c>
      <c r="H47" t="str">
        <f>IFERROR(INDEX('Enter Draw'!$D$3:$G$252,MATCH(SMALL('Enter Draw'!$J$3:$J$252,D47),'Enter Draw'!$J$3:$J$252,0),4),"")</f>
        <v/>
      </c>
      <c r="J47" s="1" t="str">
        <f t="shared" si="14"/>
        <v/>
      </c>
      <c r="K47" t="str">
        <f>IFERROR(INDEX('Enter Draw'!$E$3:$G$252,MATCH(SMALL('Enter Draw'!$K$3:$K$252,D47),'Enter Draw'!$K$3:$K$252,0),2),"")</f>
        <v/>
      </c>
      <c r="L47" t="str">
        <f>IFERROR(INDEX('Enter Draw'!$E$3:$G$252,MATCH(SMALL('Enter Draw'!$K$3:$K$252,D47),'Enter Draw'!$K$3:$K$252,0),3),"")</f>
        <v/>
      </c>
      <c r="N47" s="1" t="str">
        <f t="shared" si="15"/>
        <v/>
      </c>
      <c r="O47" t="str">
        <f>IFERROR(INDEX('Enter Draw'!$A$3:$I$252,MATCH(SMALL('Enter Draw'!$L$3:$L$252,Q47),'Enter Draw'!$L$3:$L$252,0),6),"")</f>
        <v/>
      </c>
      <c r="P47" t="str">
        <f>IFERROR(INDEX('Enter Draw'!$A$3:$G$252,MATCH(SMALL('Enter Draw'!$L$3:$L$252,Q47),'Enter Draw'!$L$3:$L$252,0),7),"")</f>
        <v/>
      </c>
      <c r="Q47">
        <v>39</v>
      </c>
      <c r="S47" s="1" t="str">
        <f t="shared" si="1"/>
        <v/>
      </c>
      <c r="T47" t="str">
        <f>IFERROR(INDEX('Enter Draw'!$A$3:$I$252,MATCH(SMALL('Enter Draw'!$M$3:$M$252,V47),'Enter Draw'!$M$3:$M$252,0),6),"")</f>
        <v/>
      </c>
      <c r="U47" t="str">
        <f>IFERROR(INDEX('Enter Draw'!$A$3:$G$252,MATCH(SMALL('Enter Draw'!$M$3:$M$252,V47),'Enter Draw'!$M$3:$M$252,0),7),"")</f>
        <v/>
      </c>
      <c r="V47">
        <v>46</v>
      </c>
    </row>
    <row r="48" spans="1:22">
      <c r="A48" s="1" t="str">
        <f>IF(B48="","",IF(INDEX('Enter Draw'!$C$3:$G$252,MATCH(SMALL('Enter Draw'!$I$3:$I$252,D48),'Enter Draw'!$I$3:$I$252,0),1)="yco","yco",D48))</f>
        <v/>
      </c>
      <c r="B48" t="str">
        <f>IFERROR(INDEX('Enter Draw'!$C$3:$I$252,MATCH(SMALL('Enter Draw'!$I$3:$I$252,D48),'Enter Draw'!$I$3:$I$252,0),4),"")</f>
        <v/>
      </c>
      <c r="C48" t="str">
        <f>IFERROR(INDEX('Enter Draw'!$C$3:$G$252,MATCH(SMALL('Enter Draw'!$I$3:$I$252,D48),'Enter Draw'!$I$3:$I$252,0),5),"")</f>
        <v/>
      </c>
      <c r="D48">
        <v>40</v>
      </c>
      <c r="F48" s="1" t="str">
        <f>IF(G48="","",IF(INDEX('Enter Draw'!$D$3:$G$252,MATCH(SMALL('Enter Draw'!$J$3:$J$252,D48),'Enter Draw'!$J$3:$J$252,0),1)="co","co",IF(INDEX('Enter Draw'!$D$3:$G$252,MATCH(SMALL('Enter Draw'!$J$3:$J$252,D48),'Enter Draw'!$J$3:$J$252,0),1)="yco","yco",D48)))</f>
        <v/>
      </c>
      <c r="G48" t="str">
        <f>IFERROR(INDEX('Enter Draw'!$D$3:$G$252,MATCH(SMALL('Enter Draw'!$J$3:$J$252,D48),'Enter Draw'!$J$3:$J$252,0),3),"")</f>
        <v/>
      </c>
      <c r="H48" t="str">
        <f>IFERROR(INDEX('Enter Draw'!$D$3:$G$252,MATCH(SMALL('Enter Draw'!$J$3:$J$252,D48),'Enter Draw'!$J$3:$J$252,0),4),"")</f>
        <v/>
      </c>
      <c r="J48" s="1" t="str">
        <f t="shared" si="14"/>
        <v/>
      </c>
      <c r="K48" t="str">
        <f>IFERROR(INDEX('Enter Draw'!$E$3:$G$252,MATCH(SMALL('Enter Draw'!$K$3:$K$252,D48),'Enter Draw'!$K$3:$K$252,0),2),"")</f>
        <v/>
      </c>
      <c r="L48" t="str">
        <f>IFERROR(INDEX('Enter Draw'!$E$3:$G$252,MATCH(SMALL('Enter Draw'!$K$3:$K$252,D48),'Enter Draw'!$K$3:$K$252,0),3),"")</f>
        <v/>
      </c>
      <c r="N48" s="1" t="str">
        <f t="shared" si="15"/>
        <v/>
      </c>
      <c r="O48" t="str">
        <f>IFERROR(INDEX('Enter Draw'!$A$3:$I$252,MATCH(SMALL('Enter Draw'!$L$3:$L$252,Q48),'Enter Draw'!$L$3:$L$252,0),6),"")</f>
        <v/>
      </c>
      <c r="P48" t="str">
        <f>IFERROR(INDEX('Enter Draw'!$A$3:$G$252,MATCH(SMALL('Enter Draw'!$L$3:$L$252,Q48),'Enter Draw'!$L$3:$L$252,0),7),"")</f>
        <v/>
      </c>
      <c r="Q48">
        <v>40</v>
      </c>
      <c r="S48" s="1" t="str">
        <f t="shared" si="1"/>
        <v/>
      </c>
      <c r="T48" t="str">
        <f>IFERROR(INDEX('Enter Draw'!$A$3:$I$252,MATCH(SMALL('Enter Draw'!$M$3:$M$252,V48),'Enter Draw'!$M$3:$M$252,0),6),"")</f>
        <v/>
      </c>
      <c r="U48" t="str">
        <f>IFERROR(INDEX('Enter Draw'!$A$3:$G$252,MATCH(SMALL('Enter Draw'!$M$3:$M$252,V48),'Enter Draw'!$M$3:$M$252,0),7),"")</f>
        <v/>
      </c>
      <c r="V48">
        <v>47</v>
      </c>
    </row>
    <row r="49" spans="1:22">
      <c r="S49" s="1" t="str">
        <f t="shared" si="1"/>
        <v/>
      </c>
      <c r="T49" t="str">
        <f>IFERROR(INDEX('Enter Draw'!$A$3:$I$252,MATCH(SMALL('Enter Draw'!$M$3:$M$252,V49),'Enter Draw'!$M$3:$M$252,0),6),"")</f>
        <v/>
      </c>
      <c r="U49" t="str">
        <f>IFERROR(INDEX('Enter Draw'!$A$3:$G$252,MATCH(SMALL('Enter Draw'!$M$3:$M$252,V49),'Enter Draw'!$M$3:$M$252,0),7),"")</f>
        <v/>
      </c>
      <c r="V49">
        <v>48</v>
      </c>
    </row>
    <row r="50" spans="1:22">
      <c r="A50" s="1" t="str">
        <f>IF(B50="","",IF(INDEX('Enter Draw'!$C$3:$G$252,MATCH(SMALL('Enter Draw'!$I$3:$I$252,D50),'Enter Draw'!$I$3:$I$252,0),1)="yco","yco",D50))</f>
        <v/>
      </c>
      <c r="B50" t="str">
        <f>IFERROR(INDEX('Enter Draw'!$C$3:$I$252,MATCH(SMALL('Enter Draw'!$I$3:$I$252,D50),'Enter Draw'!$I$3:$I$252,0),4),"")</f>
        <v/>
      </c>
      <c r="C50" t="str">
        <f>IFERROR(INDEX('Enter Draw'!$C$3:$G$252,MATCH(SMALL('Enter Draw'!$I$3:$I$252,D50),'Enter Draw'!$I$3:$I$252,0),5),"")</f>
        <v/>
      </c>
      <c r="D50">
        <v>41</v>
      </c>
      <c r="F50" s="1" t="str">
        <f>IF(G50="","",IF(INDEX('Enter Draw'!$D$3:$G$252,MATCH(SMALL('Enter Draw'!$J$3:$J$252,D50),'Enter Draw'!$J$3:$J$252,0),1)="co","co",IF(INDEX('Enter Draw'!$D$3:$G$252,MATCH(SMALL('Enter Draw'!$J$3:$J$252,D50),'Enter Draw'!$J$3:$J$252,0),1)="yco","yco",D50)))</f>
        <v/>
      </c>
      <c r="G50" t="str">
        <f>IFERROR(INDEX('Enter Draw'!$D$3:$G$252,MATCH(SMALL('Enter Draw'!$J$3:$J$252,D50),'Enter Draw'!$J$3:$J$252,0),3),"")</f>
        <v/>
      </c>
      <c r="H50" t="str">
        <f>IFERROR(INDEX('Enter Draw'!$D$3:$G$252,MATCH(SMALL('Enter Draw'!$J$3:$J$252,D50),'Enter Draw'!$J$3:$J$252,0),4),"")</f>
        <v/>
      </c>
      <c r="J50" s="1" t="str">
        <f t="shared" ref="J50:J54" si="16">IF(K50="","",D50)</f>
        <v/>
      </c>
      <c r="K50" t="str">
        <f>IFERROR(INDEX('Enter Draw'!$E$3:$G$252,MATCH(SMALL('Enter Draw'!$K$3:$K$252,D50),'Enter Draw'!$K$3:$K$252,0),2),"")</f>
        <v/>
      </c>
      <c r="L50" t="str">
        <f>IFERROR(INDEX('Enter Draw'!$E$3:$G$252,MATCH(SMALL('Enter Draw'!$K$3:$K$252,D50),'Enter Draw'!$K$3:$K$252,0),3),"")</f>
        <v/>
      </c>
      <c r="N50" s="1" t="str">
        <f t="shared" ref="N50:N54" si="17">IF(O50="","",Q50)</f>
        <v/>
      </c>
      <c r="O50" t="str">
        <f>IFERROR(INDEX('Enter Draw'!$A$3:$I$252,MATCH(SMALL('Enter Draw'!$L$3:$L$252,Q50),'Enter Draw'!$L$3:$L$252,0),6),"")</f>
        <v/>
      </c>
      <c r="P50" t="str">
        <f>IFERROR(INDEX('Enter Draw'!$A$3:$G$252,MATCH(SMALL('Enter Draw'!$L$3:$L$252,Q50),'Enter Draw'!$L$3:$L$252,0),7),"")</f>
        <v/>
      </c>
      <c r="Q50">
        <v>41</v>
      </c>
      <c r="S50" s="1" t="str">
        <f t="shared" si="1"/>
        <v/>
      </c>
      <c r="T50" t="str">
        <f>IFERROR(INDEX('Enter Draw'!$A$3:$I$252,MATCH(SMALL('Enter Draw'!$M$3:$M$252,V50),'Enter Draw'!$M$3:$M$252,0),6),"")</f>
        <v/>
      </c>
      <c r="U50" t="str">
        <f>IFERROR(INDEX('Enter Draw'!$A$3:$G$252,MATCH(SMALL('Enter Draw'!$M$3:$M$252,V50),'Enter Draw'!$M$3:$M$252,0),7),"")</f>
        <v/>
      </c>
      <c r="V50">
        <v>49</v>
      </c>
    </row>
    <row r="51" spans="1:22">
      <c r="A51" s="1" t="str">
        <f>IF(B51="","",IF(INDEX('Enter Draw'!$C$3:$G$252,MATCH(SMALL('Enter Draw'!$I$3:$I$252,D51),'Enter Draw'!$I$3:$I$252,0),1)="yco","yco",D51))</f>
        <v/>
      </c>
      <c r="B51" t="str">
        <f>IFERROR(INDEX('Enter Draw'!$C$3:$I$252,MATCH(SMALL('Enter Draw'!$I$3:$I$252,D51),'Enter Draw'!$I$3:$I$252,0),4),"")</f>
        <v/>
      </c>
      <c r="C51" t="str">
        <f>IFERROR(INDEX('Enter Draw'!$C$3:$G$252,MATCH(SMALL('Enter Draw'!$I$3:$I$252,D51),'Enter Draw'!$I$3:$I$252,0),5),"")</f>
        <v/>
      </c>
      <c r="D51">
        <v>42</v>
      </c>
      <c r="F51" s="1" t="str">
        <f>IF(G51="","",IF(INDEX('Enter Draw'!$D$3:$G$252,MATCH(SMALL('Enter Draw'!$J$3:$J$252,D51),'Enter Draw'!$J$3:$J$252,0),1)="co","co",IF(INDEX('Enter Draw'!$D$3:$G$252,MATCH(SMALL('Enter Draw'!$J$3:$J$252,D51),'Enter Draw'!$J$3:$J$252,0),1)="yco","yco",D51)))</f>
        <v/>
      </c>
      <c r="G51" t="str">
        <f>IFERROR(INDEX('Enter Draw'!$D$3:$G$252,MATCH(SMALL('Enter Draw'!$J$3:$J$252,D51),'Enter Draw'!$J$3:$J$252,0),3),"")</f>
        <v/>
      </c>
      <c r="H51" t="str">
        <f>IFERROR(INDEX('Enter Draw'!$D$3:$G$252,MATCH(SMALL('Enter Draw'!$J$3:$J$252,D51),'Enter Draw'!$J$3:$J$252,0),4),"")</f>
        <v/>
      </c>
      <c r="J51" s="1" t="str">
        <f t="shared" si="16"/>
        <v/>
      </c>
      <c r="K51" t="str">
        <f>IFERROR(INDEX('Enter Draw'!$E$3:$G$252,MATCH(SMALL('Enter Draw'!$K$3:$K$252,D51),'Enter Draw'!$K$3:$K$252,0),2),"")</f>
        <v/>
      </c>
      <c r="L51" t="str">
        <f>IFERROR(INDEX('Enter Draw'!$E$3:$G$252,MATCH(SMALL('Enter Draw'!$K$3:$K$252,D51),'Enter Draw'!$K$3:$K$252,0),3),"")</f>
        <v/>
      </c>
      <c r="N51" s="1" t="str">
        <f t="shared" si="17"/>
        <v/>
      </c>
      <c r="O51" t="str">
        <f>IFERROR(INDEX('Enter Draw'!$A$3:$I$252,MATCH(SMALL('Enter Draw'!$L$3:$L$252,Q51),'Enter Draw'!$L$3:$L$252,0),6),"")</f>
        <v/>
      </c>
      <c r="P51" t="str">
        <f>IFERROR(INDEX('Enter Draw'!$A$3:$G$252,MATCH(SMALL('Enter Draw'!$L$3:$L$252,Q51),'Enter Draw'!$L$3:$L$252,0),7),"")</f>
        <v/>
      </c>
      <c r="Q51">
        <v>42</v>
      </c>
      <c r="S51" s="1" t="str">
        <f t="shared" si="1"/>
        <v/>
      </c>
      <c r="T51" t="str">
        <f>IFERROR(INDEX('Enter Draw'!$A$3:$I$252,MATCH(SMALL('Enter Draw'!$M$3:$M$252,V51),'Enter Draw'!$M$3:$M$252,0),6),"")</f>
        <v/>
      </c>
      <c r="U51" t="str">
        <f>IFERROR(INDEX('Enter Draw'!$A$3:$G$252,MATCH(SMALL('Enter Draw'!$M$3:$M$252,V51),'Enter Draw'!$M$3:$M$252,0),7),"")</f>
        <v/>
      </c>
      <c r="V51">
        <v>50</v>
      </c>
    </row>
    <row r="52" spans="1:22">
      <c r="A52" s="1" t="str">
        <f>IF(B52="","",IF(INDEX('Enter Draw'!$C$3:$G$252,MATCH(SMALL('Enter Draw'!$I$3:$I$252,D52),'Enter Draw'!$I$3:$I$252,0),1)="yco","yco",D52))</f>
        <v/>
      </c>
      <c r="B52" t="str">
        <f>IFERROR(INDEX('Enter Draw'!$C$3:$I$252,MATCH(SMALL('Enter Draw'!$I$3:$I$252,D52),'Enter Draw'!$I$3:$I$252,0),4),"")</f>
        <v/>
      </c>
      <c r="C52" t="str">
        <f>IFERROR(INDEX('Enter Draw'!$C$3:$G$252,MATCH(SMALL('Enter Draw'!$I$3:$I$252,D52),'Enter Draw'!$I$3:$I$252,0),5),"")</f>
        <v/>
      </c>
      <c r="D52">
        <v>43</v>
      </c>
      <c r="F52" s="1" t="str">
        <f>IF(G52="","",IF(INDEX('Enter Draw'!$D$3:$G$252,MATCH(SMALL('Enter Draw'!$J$3:$J$252,D52),'Enter Draw'!$J$3:$J$252,0),1)="co","co",IF(INDEX('Enter Draw'!$D$3:$G$252,MATCH(SMALL('Enter Draw'!$J$3:$J$252,D52),'Enter Draw'!$J$3:$J$252,0),1)="yco","yco",D52)))</f>
        <v/>
      </c>
      <c r="G52" t="str">
        <f>IFERROR(INDEX('Enter Draw'!$D$3:$G$252,MATCH(SMALL('Enter Draw'!$J$3:$J$252,D52),'Enter Draw'!$J$3:$J$252,0),3),"")</f>
        <v/>
      </c>
      <c r="H52" t="str">
        <f>IFERROR(INDEX('Enter Draw'!$D$3:$G$252,MATCH(SMALL('Enter Draw'!$J$3:$J$252,D52),'Enter Draw'!$J$3:$J$252,0),4),"")</f>
        <v/>
      </c>
      <c r="J52" s="1" t="str">
        <f t="shared" si="16"/>
        <v/>
      </c>
      <c r="K52" t="str">
        <f>IFERROR(INDEX('Enter Draw'!$E$3:$G$252,MATCH(SMALL('Enter Draw'!$K$3:$K$252,D52),'Enter Draw'!$K$3:$K$252,0),2),"")</f>
        <v/>
      </c>
      <c r="L52" t="str">
        <f>IFERROR(INDEX('Enter Draw'!$E$3:$G$252,MATCH(SMALL('Enter Draw'!$K$3:$K$252,D52),'Enter Draw'!$K$3:$K$252,0),3),"")</f>
        <v/>
      </c>
      <c r="N52" s="1" t="str">
        <f t="shared" si="17"/>
        <v/>
      </c>
      <c r="O52" t="str">
        <f>IFERROR(INDEX('Enter Draw'!$A$3:$I$252,MATCH(SMALL('Enter Draw'!$L$3:$L$252,Q52),'Enter Draw'!$L$3:$L$252,0),6),"")</f>
        <v/>
      </c>
      <c r="P52" t="str">
        <f>IFERROR(INDEX('Enter Draw'!$A$3:$G$252,MATCH(SMALL('Enter Draw'!$L$3:$L$252,Q52),'Enter Draw'!$L$3:$L$252,0),7),"")</f>
        <v/>
      </c>
      <c r="Q52">
        <v>43</v>
      </c>
      <c r="S52" s="1" t="str">
        <f t="shared" si="1"/>
        <v/>
      </c>
      <c r="T52" t="str">
        <f>IFERROR(INDEX('Enter Draw'!$A$3:$I$252,MATCH(SMALL('Enter Draw'!$M$3:$M$252,V52),'Enter Draw'!$M$3:$M$252,0),6),"")</f>
        <v/>
      </c>
      <c r="U52" t="str">
        <f>IFERROR(INDEX('Enter Draw'!$A$3:$G$252,MATCH(SMALL('Enter Draw'!$M$3:$M$252,V52),'Enter Draw'!$M$3:$M$252,0),7),"")</f>
        <v/>
      </c>
      <c r="V52">
        <v>51</v>
      </c>
    </row>
    <row r="53" spans="1:22">
      <c r="A53" s="1" t="str">
        <f>IF(B53="","",IF(INDEX('Enter Draw'!$C$3:$G$252,MATCH(SMALL('Enter Draw'!$I$3:$I$252,D53),'Enter Draw'!$I$3:$I$252,0),1)="yco","yco",D53))</f>
        <v/>
      </c>
      <c r="B53" t="str">
        <f>IFERROR(INDEX('Enter Draw'!$C$3:$I$252,MATCH(SMALL('Enter Draw'!$I$3:$I$252,D53),'Enter Draw'!$I$3:$I$252,0),4),"")</f>
        <v/>
      </c>
      <c r="C53" t="str">
        <f>IFERROR(INDEX('Enter Draw'!$C$3:$G$252,MATCH(SMALL('Enter Draw'!$I$3:$I$252,D53),'Enter Draw'!$I$3:$I$252,0),5),"")</f>
        <v/>
      </c>
      <c r="D53">
        <v>44</v>
      </c>
      <c r="F53" s="1" t="str">
        <f>IF(G53="","",IF(INDEX('Enter Draw'!$D$3:$G$252,MATCH(SMALL('Enter Draw'!$J$3:$J$252,D53),'Enter Draw'!$J$3:$J$252,0),1)="co","co",IF(INDEX('Enter Draw'!$D$3:$G$252,MATCH(SMALL('Enter Draw'!$J$3:$J$252,D53),'Enter Draw'!$J$3:$J$252,0),1)="yco","yco",D53)))</f>
        <v/>
      </c>
      <c r="G53" t="str">
        <f>IFERROR(INDEX('Enter Draw'!$D$3:$G$252,MATCH(SMALL('Enter Draw'!$J$3:$J$252,D53),'Enter Draw'!$J$3:$J$252,0),3),"")</f>
        <v/>
      </c>
      <c r="H53" t="str">
        <f>IFERROR(INDEX('Enter Draw'!$D$3:$G$252,MATCH(SMALL('Enter Draw'!$J$3:$J$252,D53),'Enter Draw'!$J$3:$J$252,0),4),"")</f>
        <v/>
      </c>
      <c r="J53" s="1" t="str">
        <f t="shared" si="16"/>
        <v/>
      </c>
      <c r="K53" t="str">
        <f>IFERROR(INDEX('Enter Draw'!$E$3:$G$252,MATCH(SMALL('Enter Draw'!$K$3:$K$252,D53),'Enter Draw'!$K$3:$K$252,0),2),"")</f>
        <v/>
      </c>
      <c r="L53" t="str">
        <f>IFERROR(INDEX('Enter Draw'!$E$3:$G$252,MATCH(SMALL('Enter Draw'!$K$3:$K$252,D53),'Enter Draw'!$K$3:$K$252,0),3),"")</f>
        <v/>
      </c>
      <c r="N53" s="1" t="str">
        <f t="shared" si="17"/>
        <v/>
      </c>
      <c r="O53" t="str">
        <f>IFERROR(INDEX('Enter Draw'!$A$3:$I$252,MATCH(SMALL('Enter Draw'!$L$3:$L$252,Q53),'Enter Draw'!$L$3:$L$252,0),6),"")</f>
        <v/>
      </c>
      <c r="P53" t="str">
        <f>IFERROR(INDEX('Enter Draw'!$A$3:$G$252,MATCH(SMALL('Enter Draw'!$L$3:$L$252,Q53),'Enter Draw'!$L$3:$L$252,0),7),"")</f>
        <v/>
      </c>
      <c r="Q53">
        <v>44</v>
      </c>
      <c r="S53" s="1" t="str">
        <f t="shared" si="1"/>
        <v/>
      </c>
      <c r="T53" t="str">
        <f>IFERROR(INDEX('Enter Draw'!$A$3:$I$252,MATCH(SMALL('Enter Draw'!$M$3:$M$252,V53),'Enter Draw'!$M$3:$M$252,0),6),"")</f>
        <v/>
      </c>
      <c r="U53" t="str">
        <f>IFERROR(INDEX('Enter Draw'!$A$3:$G$252,MATCH(SMALL('Enter Draw'!$M$3:$M$252,V53),'Enter Draw'!$M$3:$M$252,0),7),"")</f>
        <v/>
      </c>
      <c r="V53">
        <v>52</v>
      </c>
    </row>
    <row r="54" spans="1:22">
      <c r="A54" s="1" t="str">
        <f>IF(B54="","",IF(INDEX('Enter Draw'!$C$3:$G$252,MATCH(SMALL('Enter Draw'!$I$3:$I$252,D54),'Enter Draw'!$I$3:$I$252,0),1)="yco","yco",D54))</f>
        <v/>
      </c>
      <c r="B54" t="str">
        <f>IFERROR(INDEX('Enter Draw'!$C$3:$I$252,MATCH(SMALL('Enter Draw'!$I$3:$I$252,D54),'Enter Draw'!$I$3:$I$252,0),4),"")</f>
        <v/>
      </c>
      <c r="C54" t="str">
        <f>IFERROR(INDEX('Enter Draw'!$C$3:$G$252,MATCH(SMALL('Enter Draw'!$I$3:$I$252,D54),'Enter Draw'!$I$3:$I$252,0),5),"")</f>
        <v/>
      </c>
      <c r="D54">
        <v>45</v>
      </c>
      <c r="F54" s="1" t="str">
        <f>IF(G54="","",IF(INDEX('Enter Draw'!$D$3:$G$252,MATCH(SMALL('Enter Draw'!$J$3:$J$252,D54),'Enter Draw'!$J$3:$J$252,0),1)="co","co",IF(INDEX('Enter Draw'!$D$3:$G$252,MATCH(SMALL('Enter Draw'!$J$3:$J$252,D54),'Enter Draw'!$J$3:$J$252,0),1)="yco","yco",D54)))</f>
        <v/>
      </c>
      <c r="G54" t="str">
        <f>IFERROR(INDEX('Enter Draw'!$D$3:$G$252,MATCH(SMALL('Enter Draw'!$J$3:$J$252,D54),'Enter Draw'!$J$3:$J$252,0),3),"")</f>
        <v/>
      </c>
      <c r="H54" t="str">
        <f>IFERROR(INDEX('Enter Draw'!$D$3:$G$252,MATCH(SMALL('Enter Draw'!$J$3:$J$252,D54),'Enter Draw'!$J$3:$J$252,0),4),"")</f>
        <v/>
      </c>
      <c r="J54" s="1" t="str">
        <f t="shared" si="16"/>
        <v/>
      </c>
      <c r="K54" t="str">
        <f>IFERROR(INDEX('Enter Draw'!$E$3:$G$252,MATCH(SMALL('Enter Draw'!$K$3:$K$252,D54),'Enter Draw'!$K$3:$K$252,0),2),"")</f>
        <v/>
      </c>
      <c r="L54" t="str">
        <f>IFERROR(INDEX('Enter Draw'!$E$3:$G$252,MATCH(SMALL('Enter Draw'!$K$3:$K$252,D54),'Enter Draw'!$K$3:$K$252,0),3),"")</f>
        <v/>
      </c>
      <c r="N54" s="1" t="str">
        <f t="shared" si="17"/>
        <v/>
      </c>
      <c r="O54" t="str">
        <f>IFERROR(INDEX('Enter Draw'!$A$3:$I$252,MATCH(SMALL('Enter Draw'!$L$3:$L$252,Q54),'Enter Draw'!$L$3:$L$252,0),6),"")</f>
        <v/>
      </c>
      <c r="P54" t="str">
        <f>IFERROR(INDEX('Enter Draw'!$A$3:$G$252,MATCH(SMALL('Enter Draw'!$L$3:$L$252,Q54),'Enter Draw'!$L$3:$L$252,0),7),"")</f>
        <v/>
      </c>
      <c r="Q54">
        <v>45</v>
      </c>
      <c r="S54" s="1" t="str">
        <f t="shared" si="1"/>
        <v/>
      </c>
      <c r="T54" t="str">
        <f>IFERROR(INDEX('Enter Draw'!$A$3:$I$252,MATCH(SMALL('Enter Draw'!$M$3:$M$252,V54),'Enter Draw'!$M$3:$M$252,0),6),"")</f>
        <v/>
      </c>
      <c r="U54" t="str">
        <f>IFERROR(INDEX('Enter Draw'!$A$3:$G$252,MATCH(SMALL('Enter Draw'!$M$3:$M$252,V54),'Enter Draw'!$M$3:$M$252,0),7),"")</f>
        <v/>
      </c>
      <c r="V54">
        <v>53</v>
      </c>
    </row>
    <row r="55" spans="1:22">
      <c r="S55" s="1" t="str">
        <f t="shared" si="1"/>
        <v/>
      </c>
      <c r="T55" t="str">
        <f>IFERROR(INDEX('Enter Draw'!$A$3:$I$252,MATCH(SMALL('Enter Draw'!$M$3:$M$252,V55),'Enter Draw'!$M$3:$M$252,0),6),"")</f>
        <v/>
      </c>
      <c r="U55" t="str">
        <f>IFERROR(INDEX('Enter Draw'!$A$3:$G$252,MATCH(SMALL('Enter Draw'!$M$3:$M$252,V55),'Enter Draw'!$M$3:$M$252,0),7),"")</f>
        <v/>
      </c>
      <c r="V55">
        <v>54</v>
      </c>
    </row>
    <row r="56" spans="1:22">
      <c r="A56" s="1" t="str">
        <f>IF(B56="","",IF(INDEX('Enter Draw'!$C$3:$G$252,MATCH(SMALL('Enter Draw'!$I$3:$I$252,D56),'Enter Draw'!$I$3:$I$252,0),1)="yco","yco",D56))</f>
        <v/>
      </c>
      <c r="B56" t="str">
        <f>IFERROR(INDEX('Enter Draw'!$C$3:$I$252,MATCH(SMALL('Enter Draw'!$I$3:$I$252,D56),'Enter Draw'!$I$3:$I$252,0),4),"")</f>
        <v/>
      </c>
      <c r="C56" t="str">
        <f>IFERROR(INDEX('Enter Draw'!$C$3:$G$252,MATCH(SMALL('Enter Draw'!$I$3:$I$252,D56),'Enter Draw'!$I$3:$I$252,0),5),"")</f>
        <v/>
      </c>
      <c r="D56">
        <v>46</v>
      </c>
      <c r="F56" s="1" t="str">
        <f>IF(G56="","",IF(INDEX('Enter Draw'!$D$3:$G$252,MATCH(SMALL('Enter Draw'!$J$3:$J$252,D56),'Enter Draw'!$J$3:$J$252,0),1)="co","co",IF(INDEX('Enter Draw'!$D$3:$G$252,MATCH(SMALL('Enter Draw'!$J$3:$J$252,D56),'Enter Draw'!$J$3:$J$252,0),1)="yco","yco",D56)))</f>
        <v/>
      </c>
      <c r="G56" t="str">
        <f>IFERROR(INDEX('Enter Draw'!$D$3:$G$252,MATCH(SMALL('Enter Draw'!$J$3:$J$252,D56),'Enter Draw'!$J$3:$J$252,0),3),"")</f>
        <v/>
      </c>
      <c r="H56" t="str">
        <f>IFERROR(INDEX('Enter Draw'!$D$3:$G$252,MATCH(SMALL('Enter Draw'!$J$3:$J$252,D56),'Enter Draw'!$J$3:$J$252,0),4),"")</f>
        <v/>
      </c>
      <c r="J56" s="1" t="str">
        <f t="shared" ref="J56:J60" si="18">IF(K56="","",D56)</f>
        <v/>
      </c>
      <c r="K56" t="str">
        <f>IFERROR(INDEX('Enter Draw'!$E$3:$G$252,MATCH(SMALL('Enter Draw'!$K$3:$K$252,D56),'Enter Draw'!$K$3:$K$252,0),2),"")</f>
        <v/>
      </c>
      <c r="L56" t="str">
        <f>IFERROR(INDEX('Enter Draw'!$E$3:$G$252,MATCH(SMALL('Enter Draw'!$K$3:$K$252,D56),'Enter Draw'!$K$3:$K$252,0),3),"")</f>
        <v/>
      </c>
      <c r="N56" s="1" t="str">
        <f t="shared" ref="N56:N60" si="19">IF(O56="","",Q56)</f>
        <v/>
      </c>
      <c r="O56" t="str">
        <f>IFERROR(INDEX('Enter Draw'!$A$3:$I$252,MATCH(SMALL('Enter Draw'!$L$3:$L$252,Q56),'Enter Draw'!$L$3:$L$252,0),6),"")</f>
        <v/>
      </c>
      <c r="P56" t="str">
        <f>IFERROR(INDEX('Enter Draw'!$A$3:$G$252,MATCH(SMALL('Enter Draw'!$L$3:$L$252,Q56),'Enter Draw'!$L$3:$L$252,0),7),"")</f>
        <v/>
      </c>
      <c r="Q56">
        <v>46</v>
      </c>
      <c r="S56" s="1" t="str">
        <f t="shared" si="1"/>
        <v/>
      </c>
      <c r="T56" t="str">
        <f>IFERROR(INDEX('Enter Draw'!$A$3:$I$252,MATCH(SMALL('Enter Draw'!$M$3:$M$252,V56),'Enter Draw'!$M$3:$M$252,0),6),"")</f>
        <v/>
      </c>
      <c r="U56" t="str">
        <f>IFERROR(INDEX('Enter Draw'!$A$3:$G$252,MATCH(SMALL('Enter Draw'!$M$3:$M$252,V56),'Enter Draw'!$M$3:$M$252,0),7),"")</f>
        <v/>
      </c>
      <c r="V56">
        <v>55</v>
      </c>
    </row>
    <row r="57" spans="1:22">
      <c r="A57" s="1" t="str">
        <f>IF(B57="","",IF(INDEX('Enter Draw'!$C$3:$G$252,MATCH(SMALL('Enter Draw'!$I$3:$I$252,D57),'Enter Draw'!$I$3:$I$252,0),1)="yco","yco",D57))</f>
        <v/>
      </c>
      <c r="B57" t="str">
        <f>IFERROR(INDEX('Enter Draw'!$C$3:$I$252,MATCH(SMALL('Enter Draw'!$I$3:$I$252,D57),'Enter Draw'!$I$3:$I$252,0),4),"")</f>
        <v/>
      </c>
      <c r="C57" t="str">
        <f>IFERROR(INDEX('Enter Draw'!$C$3:$G$252,MATCH(SMALL('Enter Draw'!$I$3:$I$252,D57),'Enter Draw'!$I$3:$I$252,0),5),"")</f>
        <v/>
      </c>
      <c r="D57">
        <v>47</v>
      </c>
      <c r="F57" s="1" t="str">
        <f>IF(G57="","",IF(INDEX('Enter Draw'!$D$3:$G$252,MATCH(SMALL('Enter Draw'!$J$3:$J$252,D57),'Enter Draw'!$J$3:$J$252,0),1)="co","co",IF(INDEX('Enter Draw'!$D$3:$G$252,MATCH(SMALL('Enter Draw'!$J$3:$J$252,D57),'Enter Draw'!$J$3:$J$252,0),1)="yco","yco",D57)))</f>
        <v/>
      </c>
      <c r="G57" t="str">
        <f>IFERROR(INDEX('Enter Draw'!$D$3:$G$252,MATCH(SMALL('Enter Draw'!$J$3:$J$252,D57),'Enter Draw'!$J$3:$J$252,0),3),"")</f>
        <v/>
      </c>
      <c r="H57" t="str">
        <f>IFERROR(INDEX('Enter Draw'!$D$3:$G$252,MATCH(SMALL('Enter Draw'!$J$3:$J$252,D57),'Enter Draw'!$J$3:$J$252,0),4),"")</f>
        <v/>
      </c>
      <c r="J57" s="1" t="str">
        <f t="shared" si="18"/>
        <v/>
      </c>
      <c r="K57" t="str">
        <f>IFERROR(INDEX('Enter Draw'!$E$3:$G$252,MATCH(SMALL('Enter Draw'!$K$3:$K$252,D57),'Enter Draw'!$K$3:$K$252,0),2),"")</f>
        <v/>
      </c>
      <c r="L57" t="str">
        <f>IFERROR(INDEX('Enter Draw'!$E$3:$G$252,MATCH(SMALL('Enter Draw'!$K$3:$K$252,D57),'Enter Draw'!$K$3:$K$252,0),3),"")</f>
        <v/>
      </c>
      <c r="N57" s="1" t="str">
        <f t="shared" si="19"/>
        <v/>
      </c>
      <c r="O57" t="str">
        <f>IFERROR(INDEX('Enter Draw'!$A$3:$I$252,MATCH(SMALL('Enter Draw'!$L$3:$L$252,Q57),'Enter Draw'!$L$3:$L$252,0),6),"")</f>
        <v/>
      </c>
      <c r="P57" t="str">
        <f>IFERROR(INDEX('Enter Draw'!$A$3:$G$252,MATCH(SMALL('Enter Draw'!$L$3:$L$252,Q57),'Enter Draw'!$L$3:$L$252,0),7),"")</f>
        <v/>
      </c>
      <c r="Q57">
        <v>47</v>
      </c>
      <c r="S57" s="1" t="str">
        <f t="shared" si="1"/>
        <v/>
      </c>
      <c r="T57" t="str">
        <f>IFERROR(INDEX('Enter Draw'!$A$3:$I$252,MATCH(SMALL('Enter Draw'!$M$3:$M$252,V57),'Enter Draw'!$M$3:$M$252,0),6),"")</f>
        <v/>
      </c>
      <c r="U57" t="str">
        <f>IFERROR(INDEX('Enter Draw'!$A$3:$G$252,MATCH(SMALL('Enter Draw'!$M$3:$M$252,V57),'Enter Draw'!$M$3:$M$252,0),7),"")</f>
        <v/>
      </c>
      <c r="V57">
        <v>56</v>
      </c>
    </row>
    <row r="58" spans="1:22">
      <c r="A58" s="1" t="str">
        <f>IF(B58="","",IF(INDEX('Enter Draw'!$C$3:$G$252,MATCH(SMALL('Enter Draw'!$I$3:$I$252,D58),'Enter Draw'!$I$3:$I$252,0),1)="yco","yco",D58))</f>
        <v/>
      </c>
      <c r="B58" t="str">
        <f>IFERROR(INDEX('Enter Draw'!$C$3:$I$252,MATCH(SMALL('Enter Draw'!$I$3:$I$252,D58),'Enter Draw'!$I$3:$I$252,0),4),"")</f>
        <v/>
      </c>
      <c r="C58" t="str">
        <f>IFERROR(INDEX('Enter Draw'!$C$3:$G$252,MATCH(SMALL('Enter Draw'!$I$3:$I$252,D58),'Enter Draw'!$I$3:$I$252,0),5),"")</f>
        <v/>
      </c>
      <c r="D58">
        <v>48</v>
      </c>
      <c r="F58" s="1" t="str">
        <f>IF(G58="","",IF(INDEX('Enter Draw'!$D$3:$G$252,MATCH(SMALL('Enter Draw'!$J$3:$J$252,D58),'Enter Draw'!$J$3:$J$252,0),1)="co","co",IF(INDEX('Enter Draw'!$D$3:$G$252,MATCH(SMALL('Enter Draw'!$J$3:$J$252,D58),'Enter Draw'!$J$3:$J$252,0),1)="yco","yco",D58)))</f>
        <v/>
      </c>
      <c r="G58" t="str">
        <f>IFERROR(INDEX('Enter Draw'!$D$3:$G$252,MATCH(SMALL('Enter Draw'!$J$3:$J$252,D58),'Enter Draw'!$J$3:$J$252,0),3),"")</f>
        <v/>
      </c>
      <c r="H58" t="str">
        <f>IFERROR(INDEX('Enter Draw'!$D$3:$G$252,MATCH(SMALL('Enter Draw'!$J$3:$J$252,D58),'Enter Draw'!$J$3:$J$252,0),4),"")</f>
        <v/>
      </c>
      <c r="J58" s="1" t="str">
        <f t="shared" si="18"/>
        <v/>
      </c>
      <c r="K58" t="str">
        <f>IFERROR(INDEX('Enter Draw'!$E$3:$G$252,MATCH(SMALL('Enter Draw'!$K$3:$K$252,D58),'Enter Draw'!$K$3:$K$252,0),2),"")</f>
        <v/>
      </c>
      <c r="L58" t="str">
        <f>IFERROR(INDEX('Enter Draw'!$E$3:$G$252,MATCH(SMALL('Enter Draw'!$K$3:$K$252,D58),'Enter Draw'!$K$3:$K$252,0),3),"")</f>
        <v/>
      </c>
      <c r="N58" s="1" t="str">
        <f t="shared" si="19"/>
        <v/>
      </c>
      <c r="O58" t="str">
        <f>IFERROR(INDEX('Enter Draw'!$A$3:$I$252,MATCH(SMALL('Enter Draw'!$L$3:$L$252,Q58),'Enter Draw'!$L$3:$L$252,0),6),"")</f>
        <v/>
      </c>
      <c r="P58" t="str">
        <f>IFERROR(INDEX('Enter Draw'!$A$3:$G$252,MATCH(SMALL('Enter Draw'!$L$3:$L$252,Q58),'Enter Draw'!$L$3:$L$252,0),7),"")</f>
        <v/>
      </c>
      <c r="Q58">
        <v>48</v>
      </c>
      <c r="S58" s="1" t="str">
        <f t="shared" si="1"/>
        <v/>
      </c>
      <c r="T58" t="str">
        <f>IFERROR(INDEX('Enter Draw'!$A$3:$I$252,MATCH(SMALL('Enter Draw'!$M$3:$M$252,V58),'Enter Draw'!$M$3:$M$252,0),6),"")</f>
        <v/>
      </c>
      <c r="U58" t="str">
        <f>IFERROR(INDEX('Enter Draw'!$A$3:$G$252,MATCH(SMALL('Enter Draw'!$M$3:$M$252,V58),'Enter Draw'!$M$3:$M$252,0),7),"")</f>
        <v/>
      </c>
      <c r="V58">
        <v>57</v>
      </c>
    </row>
    <row r="59" spans="1:22">
      <c r="A59" s="1" t="str">
        <f>IF(B59="","",IF(INDEX('Enter Draw'!$C$3:$G$252,MATCH(SMALL('Enter Draw'!$I$3:$I$252,D59),'Enter Draw'!$I$3:$I$252,0),1)="yco","yco",D59))</f>
        <v/>
      </c>
      <c r="B59" t="str">
        <f>IFERROR(INDEX('Enter Draw'!$C$3:$I$252,MATCH(SMALL('Enter Draw'!$I$3:$I$252,D59),'Enter Draw'!$I$3:$I$252,0),4),"")</f>
        <v/>
      </c>
      <c r="C59" t="str">
        <f>IFERROR(INDEX('Enter Draw'!$C$3:$G$252,MATCH(SMALL('Enter Draw'!$I$3:$I$252,D59),'Enter Draw'!$I$3:$I$252,0),5),"")</f>
        <v/>
      </c>
      <c r="D59">
        <v>49</v>
      </c>
      <c r="F59" s="1" t="str">
        <f>IF(G59="","",IF(INDEX('Enter Draw'!$D$3:$G$252,MATCH(SMALL('Enter Draw'!$J$3:$J$252,D59),'Enter Draw'!$J$3:$J$252,0),1)="co","co",IF(INDEX('Enter Draw'!$D$3:$G$252,MATCH(SMALL('Enter Draw'!$J$3:$J$252,D59),'Enter Draw'!$J$3:$J$252,0),1)="yco","yco",D59)))</f>
        <v/>
      </c>
      <c r="G59" t="str">
        <f>IFERROR(INDEX('Enter Draw'!$D$3:$G$252,MATCH(SMALL('Enter Draw'!$J$3:$J$252,D59),'Enter Draw'!$J$3:$J$252,0),3),"")</f>
        <v/>
      </c>
      <c r="H59" t="str">
        <f>IFERROR(INDEX('Enter Draw'!$D$3:$G$252,MATCH(SMALL('Enter Draw'!$J$3:$J$252,D59),'Enter Draw'!$J$3:$J$252,0),4),"")</f>
        <v/>
      </c>
      <c r="J59" s="1" t="str">
        <f t="shared" si="18"/>
        <v/>
      </c>
      <c r="K59" t="str">
        <f>IFERROR(INDEX('Enter Draw'!$E$3:$G$252,MATCH(SMALL('Enter Draw'!$K$3:$K$252,D59),'Enter Draw'!$K$3:$K$252,0),2),"")</f>
        <v/>
      </c>
      <c r="L59" t="str">
        <f>IFERROR(INDEX('Enter Draw'!$E$3:$G$252,MATCH(SMALL('Enter Draw'!$K$3:$K$252,D59),'Enter Draw'!$K$3:$K$252,0),3),"")</f>
        <v/>
      </c>
      <c r="N59" s="1" t="str">
        <f t="shared" si="19"/>
        <v/>
      </c>
      <c r="O59" t="str">
        <f>IFERROR(INDEX('Enter Draw'!$A$3:$I$252,MATCH(SMALL('Enter Draw'!$L$3:$L$252,Q59),'Enter Draw'!$L$3:$L$252,0),6),"")</f>
        <v/>
      </c>
      <c r="P59" t="str">
        <f>IFERROR(INDEX('Enter Draw'!$A$3:$G$252,MATCH(SMALL('Enter Draw'!$L$3:$L$252,Q59),'Enter Draw'!$L$3:$L$252,0),7),"")</f>
        <v/>
      </c>
      <c r="Q59">
        <v>49</v>
      </c>
      <c r="S59" s="1" t="str">
        <f t="shared" si="1"/>
        <v/>
      </c>
      <c r="T59" t="str">
        <f>IFERROR(INDEX('Enter Draw'!$A$3:$I$252,MATCH(SMALL('Enter Draw'!$M$3:$M$252,V59),'Enter Draw'!$M$3:$M$252,0),6),"")</f>
        <v/>
      </c>
      <c r="U59" t="str">
        <f>IFERROR(INDEX('Enter Draw'!$A$3:$G$252,MATCH(SMALL('Enter Draw'!$M$3:$M$252,V59),'Enter Draw'!$M$3:$M$252,0),7),"")</f>
        <v/>
      </c>
      <c r="V59">
        <v>58</v>
      </c>
    </row>
    <row r="60" spans="1:22">
      <c r="A60" s="1" t="str">
        <f>IF(B60="","",IF(INDEX('Enter Draw'!$C$3:$G$252,MATCH(SMALL('Enter Draw'!$I$3:$I$252,D60),'Enter Draw'!$I$3:$I$252,0),1)="yco","yco",D60))</f>
        <v/>
      </c>
      <c r="B60" t="str">
        <f>IFERROR(INDEX('Enter Draw'!$C$3:$I$252,MATCH(SMALL('Enter Draw'!$I$3:$I$252,D60),'Enter Draw'!$I$3:$I$252,0),4),"")</f>
        <v/>
      </c>
      <c r="C60" t="str">
        <f>IFERROR(INDEX('Enter Draw'!$C$3:$G$252,MATCH(SMALL('Enter Draw'!$I$3:$I$252,D60),'Enter Draw'!$I$3:$I$252,0),5),"")</f>
        <v/>
      </c>
      <c r="D60">
        <v>50</v>
      </c>
      <c r="F60" s="1" t="str">
        <f>IF(G60="","",IF(INDEX('Enter Draw'!$D$3:$G$252,MATCH(SMALL('Enter Draw'!$J$3:$J$252,D60),'Enter Draw'!$J$3:$J$252,0),1)="co","co",IF(INDEX('Enter Draw'!$D$3:$G$252,MATCH(SMALL('Enter Draw'!$J$3:$J$252,D60),'Enter Draw'!$J$3:$J$252,0),1)="yco","yco",D60)))</f>
        <v/>
      </c>
      <c r="G60" t="str">
        <f>IFERROR(INDEX('Enter Draw'!$D$3:$G$252,MATCH(SMALL('Enter Draw'!$J$3:$J$252,D60),'Enter Draw'!$J$3:$J$252,0),3),"")</f>
        <v/>
      </c>
      <c r="H60" t="str">
        <f>IFERROR(INDEX('Enter Draw'!$D$3:$G$252,MATCH(SMALL('Enter Draw'!$J$3:$J$252,D60),'Enter Draw'!$J$3:$J$252,0),4),"")</f>
        <v/>
      </c>
      <c r="J60" s="1" t="str">
        <f t="shared" si="18"/>
        <v/>
      </c>
      <c r="K60" t="str">
        <f>IFERROR(INDEX('Enter Draw'!$E$3:$G$252,MATCH(SMALL('Enter Draw'!$K$3:$K$252,D60),'Enter Draw'!$K$3:$K$252,0),2),"")</f>
        <v/>
      </c>
      <c r="L60" t="str">
        <f>IFERROR(INDEX('Enter Draw'!$E$3:$G$252,MATCH(SMALL('Enter Draw'!$K$3:$K$252,D60),'Enter Draw'!$K$3:$K$252,0),3),"")</f>
        <v/>
      </c>
      <c r="N60" s="1" t="str">
        <f t="shared" si="19"/>
        <v/>
      </c>
      <c r="O60" t="str">
        <f>IFERROR(INDEX('Enter Draw'!$A$3:$I$252,MATCH(SMALL('Enter Draw'!$L$3:$L$252,Q60),'Enter Draw'!$L$3:$L$252,0),6),"")</f>
        <v/>
      </c>
      <c r="P60" t="str">
        <f>IFERROR(INDEX('Enter Draw'!$A$3:$G$252,MATCH(SMALL('Enter Draw'!$L$3:$L$252,Q60),'Enter Draw'!$L$3:$L$252,0),7),"")</f>
        <v/>
      </c>
      <c r="Q60">
        <v>50</v>
      </c>
      <c r="S60" s="1" t="str">
        <f t="shared" si="1"/>
        <v/>
      </c>
      <c r="T60" t="str">
        <f>IFERROR(INDEX('Enter Draw'!$A$3:$I$252,MATCH(SMALL('Enter Draw'!$M$3:$M$252,V60),'Enter Draw'!$M$3:$M$252,0),6),"")</f>
        <v/>
      </c>
      <c r="U60" t="str">
        <f>IFERROR(INDEX('Enter Draw'!$A$3:$G$252,MATCH(SMALL('Enter Draw'!$M$3:$M$252,V60),'Enter Draw'!$M$3:$M$252,0),7),"")</f>
        <v/>
      </c>
      <c r="V60">
        <v>59</v>
      </c>
    </row>
    <row r="61" spans="1:22">
      <c r="S61" s="1" t="str">
        <f t="shared" si="1"/>
        <v/>
      </c>
      <c r="T61" t="str">
        <f>IFERROR(INDEX('Enter Draw'!$A$3:$I$252,MATCH(SMALL('Enter Draw'!$M$3:$M$252,V61),'Enter Draw'!$M$3:$M$252,0),6),"")</f>
        <v/>
      </c>
      <c r="U61" t="str">
        <f>IFERROR(INDEX('Enter Draw'!$A$3:$G$252,MATCH(SMALL('Enter Draw'!$M$3:$M$252,V61),'Enter Draw'!$M$3:$M$252,0),7),"")</f>
        <v/>
      </c>
      <c r="V61">
        <v>60</v>
      </c>
    </row>
    <row r="62" spans="1:22">
      <c r="A62" s="1" t="str">
        <f>IF(B62="","",IF(INDEX('Enter Draw'!$C$3:$G$252,MATCH(SMALL('Enter Draw'!$I$3:$I$252,D62),'Enter Draw'!$I$3:$I$252,0),1)="yco","yco",D62))</f>
        <v/>
      </c>
      <c r="B62" t="str">
        <f>IFERROR(INDEX('Enter Draw'!$C$3:$I$252,MATCH(SMALL('Enter Draw'!$I$3:$I$252,D62),'Enter Draw'!$I$3:$I$252,0),4),"")</f>
        <v/>
      </c>
      <c r="C62" t="str">
        <f>IFERROR(INDEX('Enter Draw'!$C$3:$G$252,MATCH(SMALL('Enter Draw'!$I$3:$I$252,D62),'Enter Draw'!$I$3:$I$252,0),5),"")</f>
        <v/>
      </c>
      <c r="D62">
        <v>51</v>
      </c>
      <c r="F62" s="1" t="str">
        <f>IF(G62="","",IF(INDEX('Enter Draw'!$D$3:$G$252,MATCH(SMALL('Enter Draw'!$J$3:$J$252,D62),'Enter Draw'!$J$3:$J$252,0),1)="co","co",IF(INDEX('Enter Draw'!$D$3:$G$252,MATCH(SMALL('Enter Draw'!$J$3:$J$252,D62),'Enter Draw'!$J$3:$J$252,0),1)="yco","yco",D62)))</f>
        <v/>
      </c>
      <c r="G62" t="str">
        <f>IFERROR(INDEX('Enter Draw'!$D$3:$G$252,MATCH(SMALL('Enter Draw'!$J$3:$J$252,D62),'Enter Draw'!$J$3:$J$252,0),3),"")</f>
        <v/>
      </c>
      <c r="H62" t="str">
        <f>IFERROR(INDEX('Enter Draw'!$D$3:$G$252,MATCH(SMALL('Enter Draw'!$J$3:$J$252,D62),'Enter Draw'!$J$3:$J$252,0),4),"")</f>
        <v/>
      </c>
      <c r="J62" s="1" t="str">
        <f t="shared" ref="J62:J66" si="20">IF(K62="","",D62)</f>
        <v/>
      </c>
      <c r="K62" t="str">
        <f>IFERROR(INDEX('Enter Draw'!$E$3:$G$252,MATCH(SMALL('Enter Draw'!$K$3:$K$252,D62),'Enter Draw'!$K$3:$K$252,0),2),"")</f>
        <v/>
      </c>
      <c r="L62" t="str">
        <f>IFERROR(INDEX('Enter Draw'!$E$3:$G$252,MATCH(SMALL('Enter Draw'!$K$3:$K$252,D62),'Enter Draw'!$K$3:$K$252,0),3),"")</f>
        <v/>
      </c>
      <c r="N62" s="1" t="str">
        <f t="shared" ref="N62:N66" si="21">IF(O62="","",Q62)</f>
        <v/>
      </c>
      <c r="O62" t="str">
        <f>IFERROR(INDEX('Enter Draw'!$A$3:$I$252,MATCH(SMALL('Enter Draw'!$L$3:$L$252,Q62),'Enter Draw'!$L$3:$L$252,0),6),"")</f>
        <v/>
      </c>
      <c r="P62" t="str">
        <f>IFERROR(INDEX('Enter Draw'!$A$3:$G$252,MATCH(SMALL('Enter Draw'!$L$3:$L$252,Q62),'Enter Draw'!$L$3:$L$252,0),7),"")</f>
        <v/>
      </c>
      <c r="Q62">
        <v>51</v>
      </c>
      <c r="S62" s="1" t="str">
        <f t="shared" si="1"/>
        <v/>
      </c>
      <c r="T62" t="str">
        <f>IFERROR(INDEX('Enter Draw'!$A$3:$I$252,MATCH(SMALL('Enter Draw'!$M$3:$M$252,V62),'Enter Draw'!$M$3:$M$252,0),6),"")</f>
        <v/>
      </c>
      <c r="U62" t="str">
        <f>IFERROR(INDEX('Enter Draw'!$A$3:$G$252,MATCH(SMALL('Enter Draw'!$M$3:$M$252,V62),'Enter Draw'!$M$3:$M$252,0),7),"")</f>
        <v/>
      </c>
      <c r="V62">
        <v>61</v>
      </c>
    </row>
    <row r="63" spans="1:22">
      <c r="A63" s="1" t="str">
        <f>IF(B63="","",IF(INDEX('Enter Draw'!$C$3:$G$252,MATCH(SMALL('Enter Draw'!$I$3:$I$252,D63),'Enter Draw'!$I$3:$I$252,0),1)="yco","yco",D63))</f>
        <v/>
      </c>
      <c r="B63" t="str">
        <f>IFERROR(INDEX('Enter Draw'!$C$3:$I$252,MATCH(SMALL('Enter Draw'!$I$3:$I$252,D63),'Enter Draw'!$I$3:$I$252,0),4),"")</f>
        <v/>
      </c>
      <c r="C63" t="str">
        <f>IFERROR(INDEX('Enter Draw'!$C$3:$G$252,MATCH(SMALL('Enter Draw'!$I$3:$I$252,D63),'Enter Draw'!$I$3:$I$252,0),5),"")</f>
        <v/>
      </c>
      <c r="D63">
        <v>52</v>
      </c>
      <c r="F63" s="1" t="str">
        <f>IF(G63="","",IF(INDEX('Enter Draw'!$D$3:$G$252,MATCH(SMALL('Enter Draw'!$J$3:$J$252,D63),'Enter Draw'!$J$3:$J$252,0),1)="co","co",IF(INDEX('Enter Draw'!$D$3:$G$252,MATCH(SMALL('Enter Draw'!$J$3:$J$252,D63),'Enter Draw'!$J$3:$J$252,0),1)="yco","yco",D63)))</f>
        <v/>
      </c>
      <c r="G63" t="str">
        <f>IFERROR(INDEX('Enter Draw'!$D$3:$G$252,MATCH(SMALL('Enter Draw'!$J$3:$J$252,D63),'Enter Draw'!$J$3:$J$252,0),3),"")</f>
        <v/>
      </c>
      <c r="H63" t="str">
        <f>IFERROR(INDEX('Enter Draw'!$D$3:$G$252,MATCH(SMALL('Enter Draw'!$J$3:$J$252,D63),'Enter Draw'!$J$3:$J$252,0),4),"")</f>
        <v/>
      </c>
      <c r="J63" s="1" t="str">
        <f t="shared" si="20"/>
        <v/>
      </c>
      <c r="K63" t="str">
        <f>IFERROR(INDEX('Enter Draw'!$E$3:$G$252,MATCH(SMALL('Enter Draw'!$K$3:$K$252,D63),'Enter Draw'!$K$3:$K$252,0),2),"")</f>
        <v/>
      </c>
      <c r="L63" t="str">
        <f>IFERROR(INDEX('Enter Draw'!$E$3:$G$252,MATCH(SMALL('Enter Draw'!$K$3:$K$252,D63),'Enter Draw'!$K$3:$K$252,0),3),"")</f>
        <v/>
      </c>
      <c r="N63" s="1" t="str">
        <f t="shared" si="21"/>
        <v/>
      </c>
      <c r="O63" t="str">
        <f>IFERROR(INDEX('Enter Draw'!$A$3:$I$252,MATCH(SMALL('Enter Draw'!$L$3:$L$252,Q63),'Enter Draw'!$L$3:$L$252,0),6),"")</f>
        <v/>
      </c>
      <c r="P63" t="str">
        <f>IFERROR(INDEX('Enter Draw'!$A$3:$G$252,MATCH(SMALL('Enter Draw'!$L$3:$L$252,Q63),'Enter Draw'!$L$3:$L$252,0),7),"")</f>
        <v/>
      </c>
      <c r="Q63">
        <v>52</v>
      </c>
      <c r="S63" s="1" t="str">
        <f t="shared" si="1"/>
        <v/>
      </c>
      <c r="T63" t="str">
        <f>IFERROR(INDEX('Enter Draw'!$A$3:$I$252,MATCH(SMALL('Enter Draw'!$M$3:$M$252,V63),'Enter Draw'!$M$3:$M$252,0),6),"")</f>
        <v/>
      </c>
      <c r="U63" t="str">
        <f>IFERROR(INDEX('Enter Draw'!$A$3:$G$252,MATCH(SMALL('Enter Draw'!$M$3:$M$252,V63),'Enter Draw'!$M$3:$M$252,0),7),"")</f>
        <v/>
      </c>
      <c r="V63">
        <v>62</v>
      </c>
    </row>
    <row r="64" spans="1:22">
      <c r="A64" s="1" t="str">
        <f>IF(B64="","",IF(INDEX('Enter Draw'!$C$3:$G$252,MATCH(SMALL('Enter Draw'!$I$3:$I$252,D64),'Enter Draw'!$I$3:$I$252,0),1)="yco","yco",D64))</f>
        <v/>
      </c>
      <c r="B64" t="str">
        <f>IFERROR(INDEX('Enter Draw'!$C$3:$I$252,MATCH(SMALL('Enter Draw'!$I$3:$I$252,D64),'Enter Draw'!$I$3:$I$252,0),4),"")</f>
        <v/>
      </c>
      <c r="C64" t="str">
        <f>IFERROR(INDEX('Enter Draw'!$C$3:$G$252,MATCH(SMALL('Enter Draw'!$I$3:$I$252,D64),'Enter Draw'!$I$3:$I$252,0),5),"")</f>
        <v/>
      </c>
      <c r="D64">
        <v>53</v>
      </c>
      <c r="F64" s="1" t="str">
        <f>IF(G64="","",IF(INDEX('Enter Draw'!$D$3:$G$252,MATCH(SMALL('Enter Draw'!$J$3:$J$252,D64),'Enter Draw'!$J$3:$J$252,0),1)="co","co",IF(INDEX('Enter Draw'!$D$3:$G$252,MATCH(SMALL('Enter Draw'!$J$3:$J$252,D64),'Enter Draw'!$J$3:$J$252,0),1)="yco","yco",D64)))</f>
        <v/>
      </c>
      <c r="G64" t="str">
        <f>IFERROR(INDEX('Enter Draw'!$D$3:$G$252,MATCH(SMALL('Enter Draw'!$J$3:$J$252,D64),'Enter Draw'!$J$3:$J$252,0),3),"")</f>
        <v/>
      </c>
      <c r="H64" t="str">
        <f>IFERROR(INDEX('Enter Draw'!$D$3:$G$252,MATCH(SMALL('Enter Draw'!$J$3:$J$252,D64),'Enter Draw'!$J$3:$J$252,0),4),"")</f>
        <v/>
      </c>
      <c r="J64" s="1" t="str">
        <f t="shared" si="20"/>
        <v/>
      </c>
      <c r="K64" t="str">
        <f>IFERROR(INDEX('Enter Draw'!$E$3:$G$252,MATCH(SMALL('Enter Draw'!$K$3:$K$252,D64),'Enter Draw'!$K$3:$K$252,0),2),"")</f>
        <v/>
      </c>
      <c r="L64" t="str">
        <f>IFERROR(INDEX('Enter Draw'!$E$3:$G$252,MATCH(SMALL('Enter Draw'!$K$3:$K$252,D64),'Enter Draw'!$K$3:$K$252,0),3),"")</f>
        <v/>
      </c>
      <c r="N64" s="1" t="str">
        <f t="shared" si="21"/>
        <v/>
      </c>
      <c r="O64" t="str">
        <f>IFERROR(INDEX('Enter Draw'!$A$3:$I$252,MATCH(SMALL('Enter Draw'!$L$3:$L$252,Q64),'Enter Draw'!$L$3:$L$252,0),6),"")</f>
        <v/>
      </c>
      <c r="P64" t="str">
        <f>IFERROR(INDEX('Enter Draw'!$A$3:$G$252,MATCH(SMALL('Enter Draw'!$L$3:$L$252,Q64),'Enter Draw'!$L$3:$L$252,0),7),"")</f>
        <v/>
      </c>
      <c r="Q64">
        <v>53</v>
      </c>
      <c r="S64" s="1" t="str">
        <f t="shared" si="1"/>
        <v/>
      </c>
      <c r="T64" t="str">
        <f>IFERROR(INDEX('Enter Draw'!$A$3:$I$252,MATCH(SMALL('Enter Draw'!$M$3:$M$252,V64),'Enter Draw'!$M$3:$M$252,0),6),"")</f>
        <v/>
      </c>
      <c r="U64" t="str">
        <f>IFERROR(INDEX('Enter Draw'!$A$3:$G$252,MATCH(SMALL('Enter Draw'!$M$3:$M$252,V64),'Enter Draw'!$M$3:$M$252,0),7),"")</f>
        <v/>
      </c>
      <c r="V64">
        <v>63</v>
      </c>
    </row>
    <row r="65" spans="1:22">
      <c r="A65" s="1" t="str">
        <f>IF(B65="","",IF(INDEX('Enter Draw'!$C$3:$G$252,MATCH(SMALL('Enter Draw'!$I$3:$I$252,D65),'Enter Draw'!$I$3:$I$252,0),1)="yco","yco",D65))</f>
        <v/>
      </c>
      <c r="B65" t="str">
        <f>IFERROR(INDEX('Enter Draw'!$C$3:$I$252,MATCH(SMALL('Enter Draw'!$I$3:$I$252,D65),'Enter Draw'!$I$3:$I$252,0),4),"")</f>
        <v/>
      </c>
      <c r="C65" t="str">
        <f>IFERROR(INDEX('Enter Draw'!$C$3:$G$252,MATCH(SMALL('Enter Draw'!$I$3:$I$252,D65),'Enter Draw'!$I$3:$I$252,0),5),"")</f>
        <v/>
      </c>
      <c r="D65">
        <v>54</v>
      </c>
      <c r="F65" s="1" t="str">
        <f>IF(G65="","",IF(INDEX('Enter Draw'!$D$3:$G$252,MATCH(SMALL('Enter Draw'!$J$3:$J$252,D65),'Enter Draw'!$J$3:$J$252,0),1)="co","co",IF(INDEX('Enter Draw'!$D$3:$G$252,MATCH(SMALL('Enter Draw'!$J$3:$J$252,D65),'Enter Draw'!$J$3:$J$252,0),1)="yco","yco",D65)))</f>
        <v/>
      </c>
      <c r="G65" t="str">
        <f>IFERROR(INDEX('Enter Draw'!$D$3:$G$252,MATCH(SMALL('Enter Draw'!$J$3:$J$252,D65),'Enter Draw'!$J$3:$J$252,0),3),"")</f>
        <v/>
      </c>
      <c r="H65" t="str">
        <f>IFERROR(INDEX('Enter Draw'!$D$3:$G$252,MATCH(SMALL('Enter Draw'!$J$3:$J$252,D65),'Enter Draw'!$J$3:$J$252,0),4),"")</f>
        <v/>
      </c>
      <c r="J65" s="1" t="str">
        <f t="shared" si="20"/>
        <v/>
      </c>
      <c r="K65" t="str">
        <f>IFERROR(INDEX('Enter Draw'!$E$3:$G$252,MATCH(SMALL('Enter Draw'!$K$3:$K$252,D65),'Enter Draw'!$K$3:$K$252,0),2),"")</f>
        <v/>
      </c>
      <c r="L65" t="str">
        <f>IFERROR(INDEX('Enter Draw'!$E$3:$G$252,MATCH(SMALL('Enter Draw'!$K$3:$K$252,D65),'Enter Draw'!$K$3:$K$252,0),3),"")</f>
        <v/>
      </c>
      <c r="N65" s="1" t="str">
        <f t="shared" si="21"/>
        <v/>
      </c>
      <c r="O65" t="str">
        <f>IFERROR(INDEX('Enter Draw'!$A$3:$I$252,MATCH(SMALL('Enter Draw'!$L$3:$L$252,Q65),'Enter Draw'!$L$3:$L$252,0),6),"")</f>
        <v/>
      </c>
      <c r="P65" t="str">
        <f>IFERROR(INDEX('Enter Draw'!$A$3:$G$252,MATCH(SMALL('Enter Draw'!$L$3:$L$252,Q65),'Enter Draw'!$L$3:$L$252,0),7),"")</f>
        <v/>
      </c>
      <c r="Q65">
        <v>54</v>
      </c>
      <c r="S65" s="1" t="str">
        <f t="shared" si="1"/>
        <v/>
      </c>
      <c r="T65" t="str">
        <f>IFERROR(INDEX('Enter Draw'!$A$3:$I$252,MATCH(SMALL('Enter Draw'!$M$3:$M$252,V65),'Enter Draw'!$M$3:$M$252,0),6),"")</f>
        <v/>
      </c>
      <c r="U65" t="str">
        <f>IFERROR(INDEX('Enter Draw'!$A$3:$G$252,MATCH(SMALL('Enter Draw'!$M$3:$M$252,V65),'Enter Draw'!$M$3:$M$252,0),7),"")</f>
        <v/>
      </c>
      <c r="V65">
        <v>64</v>
      </c>
    </row>
    <row r="66" spans="1:22">
      <c r="A66" s="1" t="str">
        <f>IF(B66="","",IF(INDEX('Enter Draw'!$C$3:$G$252,MATCH(SMALL('Enter Draw'!$I$3:$I$252,D66),'Enter Draw'!$I$3:$I$252,0),1)="yco","yco",D66))</f>
        <v/>
      </c>
      <c r="B66" t="str">
        <f>IFERROR(INDEX('Enter Draw'!$C$3:$I$252,MATCH(SMALL('Enter Draw'!$I$3:$I$252,D66),'Enter Draw'!$I$3:$I$252,0),4),"")</f>
        <v/>
      </c>
      <c r="C66" t="str">
        <f>IFERROR(INDEX('Enter Draw'!$C$3:$G$252,MATCH(SMALL('Enter Draw'!$I$3:$I$252,D66),'Enter Draw'!$I$3:$I$252,0),5),"")</f>
        <v/>
      </c>
      <c r="D66">
        <v>55</v>
      </c>
      <c r="F66" s="1" t="str">
        <f>IF(G66="","",IF(INDEX('Enter Draw'!$D$3:$G$252,MATCH(SMALL('Enter Draw'!$J$3:$J$252,D66),'Enter Draw'!$J$3:$J$252,0),1)="co","co",IF(INDEX('Enter Draw'!$D$3:$G$252,MATCH(SMALL('Enter Draw'!$J$3:$J$252,D66),'Enter Draw'!$J$3:$J$252,0),1)="yco","yco",D66)))</f>
        <v/>
      </c>
      <c r="G66" t="str">
        <f>IFERROR(INDEX('Enter Draw'!$D$3:$G$252,MATCH(SMALL('Enter Draw'!$J$3:$J$252,D66),'Enter Draw'!$J$3:$J$252,0),3),"")</f>
        <v/>
      </c>
      <c r="H66" t="str">
        <f>IFERROR(INDEX('Enter Draw'!$D$3:$G$252,MATCH(SMALL('Enter Draw'!$J$3:$J$252,D66),'Enter Draw'!$J$3:$J$252,0),4),"")</f>
        <v/>
      </c>
      <c r="J66" s="1" t="str">
        <f t="shared" si="20"/>
        <v/>
      </c>
      <c r="K66" t="str">
        <f>IFERROR(INDEX('Enter Draw'!$E$3:$G$252,MATCH(SMALL('Enter Draw'!$K$3:$K$252,D66),'Enter Draw'!$K$3:$K$252,0),2),"")</f>
        <v/>
      </c>
      <c r="L66" t="str">
        <f>IFERROR(INDEX('Enter Draw'!$E$3:$G$252,MATCH(SMALL('Enter Draw'!$K$3:$K$252,D66),'Enter Draw'!$K$3:$K$252,0),3),"")</f>
        <v/>
      </c>
      <c r="N66" s="1" t="str">
        <f t="shared" si="21"/>
        <v/>
      </c>
      <c r="O66" t="str">
        <f>IFERROR(INDEX('Enter Draw'!$A$3:$I$252,MATCH(SMALL('Enter Draw'!$L$3:$L$252,Q66),'Enter Draw'!$L$3:$L$252,0),6),"")</f>
        <v/>
      </c>
      <c r="P66" t="str">
        <f>IFERROR(INDEX('Enter Draw'!$A$3:$G$252,MATCH(SMALL('Enter Draw'!$L$3:$L$252,Q66),'Enter Draw'!$L$3:$L$252,0),7),"")</f>
        <v/>
      </c>
      <c r="Q66">
        <v>55</v>
      </c>
      <c r="S66" s="1" t="str">
        <f t="shared" si="1"/>
        <v/>
      </c>
      <c r="T66" t="str">
        <f>IFERROR(INDEX('Enter Draw'!$A$3:$I$252,MATCH(SMALL('Enter Draw'!$M$3:$M$252,V66),'Enter Draw'!$M$3:$M$252,0),6),"")</f>
        <v/>
      </c>
      <c r="U66" t="str">
        <f>IFERROR(INDEX('Enter Draw'!$A$3:$G$252,MATCH(SMALL('Enter Draw'!$M$3:$M$252,V66),'Enter Draw'!$M$3:$M$252,0),7),"")</f>
        <v/>
      </c>
      <c r="V66">
        <v>65</v>
      </c>
    </row>
    <row r="67" spans="1:22">
      <c r="S67" s="1" t="str">
        <f t="shared" ref="S67:S130" si="22">IF(T67="","",V67)</f>
        <v/>
      </c>
      <c r="T67" t="str">
        <f>IFERROR(INDEX('Enter Draw'!$A$3:$I$252,MATCH(SMALL('Enter Draw'!$M$3:$M$252,V67),'Enter Draw'!$M$3:$M$252,0),6),"")</f>
        <v/>
      </c>
      <c r="U67" t="str">
        <f>IFERROR(INDEX('Enter Draw'!$A$3:$G$252,MATCH(SMALL('Enter Draw'!$M$3:$M$252,V67),'Enter Draw'!$M$3:$M$252,0),7),"")</f>
        <v/>
      </c>
      <c r="V67">
        <v>66</v>
      </c>
    </row>
    <row r="68" spans="1:22">
      <c r="A68" s="1" t="str">
        <f>IF(B68="","",IF(INDEX('Enter Draw'!$C$3:$G$252,MATCH(SMALL('Enter Draw'!$I$3:$I$252,D68),'Enter Draw'!$I$3:$I$252,0),1)="yco","yco",D68))</f>
        <v/>
      </c>
      <c r="B68" t="str">
        <f>IFERROR(INDEX('Enter Draw'!$C$3:$I$252,MATCH(SMALL('Enter Draw'!$I$3:$I$252,D68),'Enter Draw'!$I$3:$I$252,0),4),"")</f>
        <v/>
      </c>
      <c r="C68" t="str">
        <f>IFERROR(INDEX('Enter Draw'!$C$3:$G$252,MATCH(SMALL('Enter Draw'!$I$3:$I$252,D68),'Enter Draw'!$I$3:$I$252,0),5),"")</f>
        <v/>
      </c>
      <c r="D68">
        <v>56</v>
      </c>
      <c r="F68" s="1" t="str">
        <f>IF(G68="","",IF(INDEX('Enter Draw'!$D$3:$G$252,MATCH(SMALL('Enter Draw'!$J$3:$J$252,D68),'Enter Draw'!$J$3:$J$252,0),1)="co","co",IF(INDEX('Enter Draw'!$D$3:$G$252,MATCH(SMALL('Enter Draw'!$J$3:$J$252,D68),'Enter Draw'!$J$3:$J$252,0),1)="yco","yco",D68)))</f>
        <v/>
      </c>
      <c r="G68" t="str">
        <f>IFERROR(INDEX('Enter Draw'!$D$3:$G$252,MATCH(SMALL('Enter Draw'!$J$3:$J$252,D68),'Enter Draw'!$J$3:$J$252,0),3),"")</f>
        <v/>
      </c>
      <c r="H68" t="str">
        <f>IFERROR(INDEX('Enter Draw'!$D$3:$G$252,MATCH(SMALL('Enter Draw'!$J$3:$J$252,D68),'Enter Draw'!$J$3:$J$252,0),4),"")</f>
        <v/>
      </c>
      <c r="J68" s="1" t="str">
        <f t="shared" ref="J68:J72" si="23">IF(K68="","",D68)</f>
        <v/>
      </c>
      <c r="K68" t="str">
        <f>IFERROR(INDEX('Enter Draw'!$E$3:$G$252,MATCH(SMALL('Enter Draw'!$K$3:$K$252,D68),'Enter Draw'!$K$3:$K$252,0),2),"")</f>
        <v/>
      </c>
      <c r="L68" t="str">
        <f>IFERROR(INDEX('Enter Draw'!$E$3:$G$252,MATCH(SMALL('Enter Draw'!$K$3:$K$252,D68),'Enter Draw'!$K$3:$K$252,0),3),"")</f>
        <v/>
      </c>
      <c r="N68" s="1" t="str">
        <f t="shared" ref="N68:N72" si="24">IF(O68="","",Q68)</f>
        <v/>
      </c>
      <c r="O68" t="str">
        <f>IFERROR(INDEX('Enter Draw'!$A$3:$I$252,MATCH(SMALL('Enter Draw'!$L$3:$L$252,Q68),'Enter Draw'!$L$3:$L$252,0),6),"")</f>
        <v/>
      </c>
      <c r="P68" t="str">
        <f>IFERROR(INDEX('Enter Draw'!$A$3:$G$252,MATCH(SMALL('Enter Draw'!$L$3:$L$252,Q68),'Enter Draw'!$L$3:$L$252,0),7),"")</f>
        <v/>
      </c>
      <c r="Q68">
        <v>56</v>
      </c>
      <c r="S68" s="1" t="str">
        <f t="shared" si="22"/>
        <v/>
      </c>
      <c r="T68" t="str">
        <f>IFERROR(INDEX('Enter Draw'!$A$3:$I$252,MATCH(SMALL('Enter Draw'!$M$3:$M$252,V68),'Enter Draw'!$M$3:$M$252,0),6),"")</f>
        <v/>
      </c>
      <c r="U68" t="str">
        <f>IFERROR(INDEX('Enter Draw'!$A$3:$G$252,MATCH(SMALL('Enter Draw'!$M$3:$M$252,V68),'Enter Draw'!$M$3:$M$252,0),7),"")</f>
        <v/>
      </c>
      <c r="V68">
        <v>67</v>
      </c>
    </row>
    <row r="69" spans="1:22">
      <c r="A69" s="1" t="str">
        <f>IF(B69="","",IF(INDEX('Enter Draw'!$C$3:$G$252,MATCH(SMALL('Enter Draw'!$I$3:$I$252,D69),'Enter Draw'!$I$3:$I$252,0),1)="yco","yco",D69))</f>
        <v/>
      </c>
      <c r="B69" t="str">
        <f>IFERROR(INDEX('Enter Draw'!$C$3:$I$252,MATCH(SMALL('Enter Draw'!$I$3:$I$252,D69),'Enter Draw'!$I$3:$I$252,0),4),"")</f>
        <v/>
      </c>
      <c r="C69" t="str">
        <f>IFERROR(INDEX('Enter Draw'!$C$3:$G$252,MATCH(SMALL('Enter Draw'!$I$3:$I$252,D69),'Enter Draw'!$I$3:$I$252,0),5),"")</f>
        <v/>
      </c>
      <c r="D69">
        <v>57</v>
      </c>
      <c r="F69" s="1" t="str">
        <f>IF(G69="","",IF(INDEX('Enter Draw'!$D$3:$G$252,MATCH(SMALL('Enter Draw'!$J$3:$J$252,D69),'Enter Draw'!$J$3:$J$252,0),1)="co","co",IF(INDEX('Enter Draw'!$D$3:$G$252,MATCH(SMALL('Enter Draw'!$J$3:$J$252,D69),'Enter Draw'!$J$3:$J$252,0),1)="yco","yco",D69)))</f>
        <v/>
      </c>
      <c r="G69" t="str">
        <f>IFERROR(INDEX('Enter Draw'!$D$3:$G$252,MATCH(SMALL('Enter Draw'!$J$3:$J$252,D69),'Enter Draw'!$J$3:$J$252,0),3),"")</f>
        <v/>
      </c>
      <c r="H69" t="str">
        <f>IFERROR(INDEX('Enter Draw'!$D$3:$G$252,MATCH(SMALL('Enter Draw'!$J$3:$J$252,D69),'Enter Draw'!$J$3:$J$252,0),4),"")</f>
        <v/>
      </c>
      <c r="J69" s="1" t="str">
        <f t="shared" si="23"/>
        <v/>
      </c>
      <c r="K69" t="str">
        <f>IFERROR(INDEX('Enter Draw'!$E$3:$G$252,MATCH(SMALL('Enter Draw'!$K$3:$K$252,D69),'Enter Draw'!$K$3:$K$252,0),2),"")</f>
        <v/>
      </c>
      <c r="L69" t="str">
        <f>IFERROR(INDEX('Enter Draw'!$E$3:$G$252,MATCH(SMALL('Enter Draw'!$K$3:$K$252,D69),'Enter Draw'!$K$3:$K$252,0),3),"")</f>
        <v/>
      </c>
      <c r="N69" s="1" t="str">
        <f t="shared" si="24"/>
        <v/>
      </c>
      <c r="O69" t="str">
        <f>IFERROR(INDEX('Enter Draw'!$A$3:$I$252,MATCH(SMALL('Enter Draw'!$L$3:$L$252,Q69),'Enter Draw'!$L$3:$L$252,0),6),"")</f>
        <v/>
      </c>
      <c r="P69" t="str">
        <f>IFERROR(INDEX('Enter Draw'!$A$3:$G$252,MATCH(SMALL('Enter Draw'!$L$3:$L$252,Q69),'Enter Draw'!$L$3:$L$252,0),7),"")</f>
        <v/>
      </c>
      <c r="Q69">
        <v>57</v>
      </c>
      <c r="S69" s="1" t="str">
        <f t="shared" si="22"/>
        <v/>
      </c>
      <c r="T69" t="str">
        <f>IFERROR(INDEX('Enter Draw'!$A$3:$I$252,MATCH(SMALL('Enter Draw'!$M$3:$M$252,V69),'Enter Draw'!$M$3:$M$252,0),6),"")</f>
        <v/>
      </c>
      <c r="U69" t="str">
        <f>IFERROR(INDEX('Enter Draw'!$A$3:$G$252,MATCH(SMALL('Enter Draw'!$M$3:$M$252,V69),'Enter Draw'!$M$3:$M$252,0),7),"")</f>
        <v/>
      </c>
      <c r="V69">
        <v>68</v>
      </c>
    </row>
    <row r="70" spans="1:22">
      <c r="A70" s="1" t="str">
        <f>IF(B70="","",IF(INDEX('Enter Draw'!$C$3:$G$252,MATCH(SMALL('Enter Draw'!$I$3:$I$252,D70),'Enter Draw'!$I$3:$I$252,0),1)="yco","yco",D70))</f>
        <v/>
      </c>
      <c r="B70" t="str">
        <f>IFERROR(INDEX('Enter Draw'!$C$3:$I$252,MATCH(SMALL('Enter Draw'!$I$3:$I$252,D70),'Enter Draw'!$I$3:$I$252,0),4),"")</f>
        <v/>
      </c>
      <c r="C70" t="str">
        <f>IFERROR(INDEX('Enter Draw'!$C$3:$G$252,MATCH(SMALL('Enter Draw'!$I$3:$I$252,D70),'Enter Draw'!$I$3:$I$252,0),5),"")</f>
        <v/>
      </c>
      <c r="D70">
        <v>58</v>
      </c>
      <c r="F70" s="1" t="str">
        <f>IF(G70="","",IF(INDEX('Enter Draw'!$D$3:$G$252,MATCH(SMALL('Enter Draw'!$J$3:$J$252,D70),'Enter Draw'!$J$3:$J$252,0),1)="co","co",IF(INDEX('Enter Draw'!$D$3:$G$252,MATCH(SMALL('Enter Draw'!$J$3:$J$252,D70),'Enter Draw'!$J$3:$J$252,0),1)="yco","yco",D70)))</f>
        <v/>
      </c>
      <c r="G70" t="str">
        <f>IFERROR(INDEX('Enter Draw'!$D$3:$G$252,MATCH(SMALL('Enter Draw'!$J$3:$J$252,D70),'Enter Draw'!$J$3:$J$252,0),3),"")</f>
        <v/>
      </c>
      <c r="H70" t="str">
        <f>IFERROR(INDEX('Enter Draw'!$D$3:$G$252,MATCH(SMALL('Enter Draw'!$J$3:$J$252,D70),'Enter Draw'!$J$3:$J$252,0),4),"")</f>
        <v/>
      </c>
      <c r="J70" s="1" t="str">
        <f t="shared" si="23"/>
        <v/>
      </c>
      <c r="K70" t="str">
        <f>IFERROR(INDEX('Enter Draw'!$E$3:$G$252,MATCH(SMALL('Enter Draw'!$K$3:$K$252,D70),'Enter Draw'!$K$3:$K$252,0),2),"")</f>
        <v/>
      </c>
      <c r="L70" t="str">
        <f>IFERROR(INDEX('Enter Draw'!$E$3:$G$252,MATCH(SMALL('Enter Draw'!$K$3:$K$252,D70),'Enter Draw'!$K$3:$K$252,0),3),"")</f>
        <v/>
      </c>
      <c r="N70" s="1" t="str">
        <f t="shared" si="24"/>
        <v/>
      </c>
      <c r="O70" t="str">
        <f>IFERROR(INDEX('Enter Draw'!$A$3:$I$252,MATCH(SMALL('Enter Draw'!$L$3:$L$252,Q70),'Enter Draw'!$L$3:$L$252,0),6),"")</f>
        <v/>
      </c>
      <c r="P70" t="str">
        <f>IFERROR(INDEX('Enter Draw'!$A$3:$G$252,MATCH(SMALL('Enter Draw'!$L$3:$L$252,Q70),'Enter Draw'!$L$3:$L$252,0),7),"")</f>
        <v/>
      </c>
      <c r="Q70">
        <v>58</v>
      </c>
      <c r="S70" s="1" t="str">
        <f t="shared" si="22"/>
        <v/>
      </c>
      <c r="T70" t="str">
        <f>IFERROR(INDEX('Enter Draw'!$A$3:$I$252,MATCH(SMALL('Enter Draw'!$M$3:$M$252,V70),'Enter Draw'!$M$3:$M$252,0),6),"")</f>
        <v/>
      </c>
      <c r="U70" t="str">
        <f>IFERROR(INDEX('Enter Draw'!$A$3:$G$252,MATCH(SMALL('Enter Draw'!$M$3:$M$252,V70),'Enter Draw'!$M$3:$M$252,0),7),"")</f>
        <v/>
      </c>
      <c r="V70">
        <v>69</v>
      </c>
    </row>
    <row r="71" spans="1:22">
      <c r="A71" s="1" t="str">
        <f>IF(B71="","",IF(INDEX('Enter Draw'!$C$3:$G$252,MATCH(SMALL('Enter Draw'!$I$3:$I$252,D71),'Enter Draw'!$I$3:$I$252,0),1)="yco","yco",D71))</f>
        <v/>
      </c>
      <c r="B71" t="str">
        <f>IFERROR(INDEX('Enter Draw'!$C$3:$I$252,MATCH(SMALL('Enter Draw'!$I$3:$I$252,D71),'Enter Draw'!$I$3:$I$252,0),4),"")</f>
        <v/>
      </c>
      <c r="C71" t="str">
        <f>IFERROR(INDEX('Enter Draw'!$C$3:$G$252,MATCH(SMALL('Enter Draw'!$I$3:$I$252,D71),'Enter Draw'!$I$3:$I$252,0),5),"")</f>
        <v/>
      </c>
      <c r="D71">
        <v>59</v>
      </c>
      <c r="F71" s="1" t="str">
        <f>IF(G71="","",IF(INDEX('Enter Draw'!$D$3:$G$252,MATCH(SMALL('Enter Draw'!$J$3:$J$252,D71),'Enter Draw'!$J$3:$J$252,0),1)="co","co",IF(INDEX('Enter Draw'!$D$3:$G$252,MATCH(SMALL('Enter Draw'!$J$3:$J$252,D71),'Enter Draw'!$J$3:$J$252,0),1)="yco","yco",D71)))</f>
        <v/>
      </c>
      <c r="G71" t="str">
        <f>IFERROR(INDEX('Enter Draw'!$D$3:$G$252,MATCH(SMALL('Enter Draw'!$J$3:$J$252,D71),'Enter Draw'!$J$3:$J$252,0),3),"")</f>
        <v/>
      </c>
      <c r="H71" t="str">
        <f>IFERROR(INDEX('Enter Draw'!$D$3:$G$252,MATCH(SMALL('Enter Draw'!$J$3:$J$252,D71),'Enter Draw'!$J$3:$J$252,0),4),"")</f>
        <v/>
      </c>
      <c r="J71" s="1" t="str">
        <f t="shared" si="23"/>
        <v/>
      </c>
      <c r="K71" t="str">
        <f>IFERROR(INDEX('Enter Draw'!$E$3:$G$252,MATCH(SMALL('Enter Draw'!$K$3:$K$252,D71),'Enter Draw'!$K$3:$K$252,0),2),"")</f>
        <v/>
      </c>
      <c r="L71" t="str">
        <f>IFERROR(INDEX('Enter Draw'!$E$3:$G$252,MATCH(SMALL('Enter Draw'!$K$3:$K$252,D71),'Enter Draw'!$K$3:$K$252,0),3),"")</f>
        <v/>
      </c>
      <c r="N71" s="1" t="str">
        <f t="shared" si="24"/>
        <v/>
      </c>
      <c r="O71" t="str">
        <f>IFERROR(INDEX('Enter Draw'!$A$3:$I$252,MATCH(SMALL('Enter Draw'!$L$3:$L$252,Q71),'Enter Draw'!$L$3:$L$252,0),6),"")</f>
        <v/>
      </c>
      <c r="P71" t="str">
        <f>IFERROR(INDEX('Enter Draw'!$A$3:$G$252,MATCH(SMALL('Enter Draw'!$L$3:$L$252,Q71),'Enter Draw'!$L$3:$L$252,0),7),"")</f>
        <v/>
      </c>
      <c r="Q71">
        <v>59</v>
      </c>
      <c r="S71" s="1" t="str">
        <f t="shared" si="22"/>
        <v/>
      </c>
      <c r="T71" t="str">
        <f>IFERROR(INDEX('Enter Draw'!$A$3:$I$252,MATCH(SMALL('Enter Draw'!$M$3:$M$252,V71),'Enter Draw'!$M$3:$M$252,0),6),"")</f>
        <v/>
      </c>
      <c r="U71" t="str">
        <f>IFERROR(INDEX('Enter Draw'!$A$3:$G$252,MATCH(SMALL('Enter Draw'!$M$3:$M$252,V71),'Enter Draw'!$M$3:$M$252,0),7),"")</f>
        <v/>
      </c>
      <c r="V71">
        <v>70</v>
      </c>
    </row>
    <row r="72" spans="1:22">
      <c r="A72" s="1" t="str">
        <f>IF(B72="","",IF(INDEX('Enter Draw'!$C$3:$G$252,MATCH(SMALL('Enter Draw'!$I$3:$I$252,D72),'Enter Draw'!$I$3:$I$252,0),1)="yco","yco",D72))</f>
        <v/>
      </c>
      <c r="B72" t="str">
        <f>IFERROR(INDEX('Enter Draw'!$C$3:$I$252,MATCH(SMALL('Enter Draw'!$I$3:$I$252,D72),'Enter Draw'!$I$3:$I$252,0),4),"")</f>
        <v/>
      </c>
      <c r="C72" t="str">
        <f>IFERROR(INDEX('Enter Draw'!$C$3:$G$252,MATCH(SMALL('Enter Draw'!$I$3:$I$252,D72),'Enter Draw'!$I$3:$I$252,0),5),"")</f>
        <v/>
      </c>
      <c r="D72">
        <v>60</v>
      </c>
      <c r="F72" s="1" t="str">
        <f>IF(G72="","",IF(INDEX('Enter Draw'!$D$3:$G$252,MATCH(SMALL('Enter Draw'!$J$3:$J$252,D72),'Enter Draw'!$J$3:$J$252,0),1)="co","co",IF(INDEX('Enter Draw'!$D$3:$G$252,MATCH(SMALL('Enter Draw'!$J$3:$J$252,D72),'Enter Draw'!$J$3:$J$252,0),1)="yco","yco",D72)))</f>
        <v/>
      </c>
      <c r="G72" t="str">
        <f>IFERROR(INDEX('Enter Draw'!$D$3:$G$252,MATCH(SMALL('Enter Draw'!$J$3:$J$252,D72),'Enter Draw'!$J$3:$J$252,0),3),"")</f>
        <v/>
      </c>
      <c r="H72" t="str">
        <f>IFERROR(INDEX('Enter Draw'!$D$3:$G$252,MATCH(SMALL('Enter Draw'!$J$3:$J$252,D72),'Enter Draw'!$J$3:$J$252,0),4),"")</f>
        <v/>
      </c>
      <c r="J72" s="1" t="str">
        <f t="shared" si="23"/>
        <v/>
      </c>
      <c r="K72" t="str">
        <f>IFERROR(INDEX('Enter Draw'!$E$3:$G$252,MATCH(SMALL('Enter Draw'!$K$3:$K$252,D72),'Enter Draw'!$K$3:$K$252,0),2),"")</f>
        <v/>
      </c>
      <c r="L72" t="str">
        <f>IFERROR(INDEX('Enter Draw'!$E$3:$G$252,MATCH(SMALL('Enter Draw'!$K$3:$K$252,D72),'Enter Draw'!$K$3:$K$252,0),3),"")</f>
        <v/>
      </c>
      <c r="N72" s="1" t="str">
        <f t="shared" si="24"/>
        <v/>
      </c>
      <c r="O72" t="str">
        <f>IFERROR(INDEX('Enter Draw'!$A$3:$I$252,MATCH(SMALL('Enter Draw'!$L$3:$L$252,Q72),'Enter Draw'!$L$3:$L$252,0),6),"")</f>
        <v/>
      </c>
      <c r="P72" t="str">
        <f>IFERROR(INDEX('Enter Draw'!$A$3:$G$252,MATCH(SMALL('Enter Draw'!$L$3:$L$252,Q72),'Enter Draw'!$L$3:$L$252,0),7),"")</f>
        <v/>
      </c>
      <c r="Q72">
        <v>60</v>
      </c>
      <c r="S72" s="1" t="str">
        <f t="shared" si="22"/>
        <v/>
      </c>
      <c r="T72" t="str">
        <f>IFERROR(INDEX('Enter Draw'!$A$3:$I$252,MATCH(SMALL('Enter Draw'!$M$3:$M$252,V72),'Enter Draw'!$M$3:$M$252,0),6),"")</f>
        <v/>
      </c>
      <c r="U72" t="str">
        <f>IFERROR(INDEX('Enter Draw'!$A$3:$G$252,MATCH(SMALL('Enter Draw'!$M$3:$M$252,V72),'Enter Draw'!$M$3:$M$252,0),7),"")</f>
        <v/>
      </c>
      <c r="V72">
        <v>71</v>
      </c>
    </row>
    <row r="73" spans="1:22">
      <c r="S73" s="1" t="str">
        <f t="shared" si="22"/>
        <v/>
      </c>
      <c r="T73" t="str">
        <f>IFERROR(INDEX('Enter Draw'!$A$3:$I$252,MATCH(SMALL('Enter Draw'!$M$3:$M$252,V73),'Enter Draw'!$M$3:$M$252,0),6),"")</f>
        <v/>
      </c>
      <c r="U73" t="str">
        <f>IFERROR(INDEX('Enter Draw'!$A$3:$G$252,MATCH(SMALL('Enter Draw'!$M$3:$M$252,V73),'Enter Draw'!$M$3:$M$252,0),7),"")</f>
        <v/>
      </c>
      <c r="V73">
        <v>72</v>
      </c>
    </row>
    <row r="74" spans="1:22">
      <c r="A74" s="1" t="str">
        <f>IF(B74="","",IF(INDEX('Enter Draw'!$C$3:$G$252,MATCH(SMALL('Enter Draw'!$I$3:$I$252,D74),'Enter Draw'!$I$3:$I$252,0),1)="yco","yco",D74))</f>
        <v/>
      </c>
      <c r="B74" t="str">
        <f>IFERROR(INDEX('Enter Draw'!$C$3:$I$252,MATCH(SMALL('Enter Draw'!$I$3:$I$252,D74),'Enter Draw'!$I$3:$I$252,0),4),"")</f>
        <v/>
      </c>
      <c r="C74" t="str">
        <f>IFERROR(INDEX('Enter Draw'!$C$3:$G$252,MATCH(SMALL('Enter Draw'!$I$3:$I$252,D74),'Enter Draw'!$I$3:$I$252,0),5),"")</f>
        <v/>
      </c>
      <c r="D74">
        <v>61</v>
      </c>
      <c r="F74" s="1" t="str">
        <f>IF(G74="","",IF(INDEX('Enter Draw'!$D$3:$G$252,MATCH(SMALL('Enter Draw'!$J$3:$J$252,D74),'Enter Draw'!$J$3:$J$252,0),1)="co","co",IF(INDEX('Enter Draw'!$D$3:$G$252,MATCH(SMALL('Enter Draw'!$J$3:$J$252,D74),'Enter Draw'!$J$3:$J$252,0),1)="yco","yco",D74)))</f>
        <v/>
      </c>
      <c r="G74" t="str">
        <f>IFERROR(INDEX('Enter Draw'!$D$3:$G$252,MATCH(SMALL('Enter Draw'!$J$3:$J$252,D74),'Enter Draw'!$J$3:$J$252,0),3),"")</f>
        <v/>
      </c>
      <c r="H74" t="str">
        <f>IFERROR(INDEX('Enter Draw'!$D$3:$G$252,MATCH(SMALL('Enter Draw'!$J$3:$J$252,D74),'Enter Draw'!$J$3:$J$252,0),4),"")</f>
        <v/>
      </c>
      <c r="J74" s="1" t="str">
        <f t="shared" ref="J74:J78" si="25">IF(K74="","",D74)</f>
        <v/>
      </c>
      <c r="K74" t="str">
        <f>IFERROR(INDEX('Enter Draw'!$E$3:$G$252,MATCH(SMALL('Enter Draw'!$K$3:$K$252,D74),'Enter Draw'!$K$3:$K$252,0),2),"")</f>
        <v/>
      </c>
      <c r="L74" t="str">
        <f>IFERROR(INDEX('Enter Draw'!$E$3:$G$252,MATCH(SMALL('Enter Draw'!$K$3:$K$252,D74),'Enter Draw'!$K$3:$K$252,0),3),"")</f>
        <v/>
      </c>
      <c r="N74" s="1" t="str">
        <f t="shared" ref="N74:N78" si="26">IF(O74="","",Q74)</f>
        <v/>
      </c>
      <c r="O74" t="str">
        <f>IFERROR(INDEX('Enter Draw'!$A$3:$I$252,MATCH(SMALL('Enter Draw'!$L$3:$L$252,Q74),'Enter Draw'!$L$3:$L$252,0),6),"")</f>
        <v/>
      </c>
      <c r="P74" t="str">
        <f>IFERROR(INDEX('Enter Draw'!$A$3:$G$252,MATCH(SMALL('Enter Draw'!$L$3:$L$252,Q74),'Enter Draw'!$L$3:$L$252,0),7),"")</f>
        <v/>
      </c>
      <c r="Q74">
        <v>61</v>
      </c>
      <c r="S74" s="1" t="str">
        <f t="shared" si="22"/>
        <v/>
      </c>
      <c r="T74" t="str">
        <f>IFERROR(INDEX('Enter Draw'!$A$3:$I$252,MATCH(SMALL('Enter Draw'!$M$3:$M$252,V74),'Enter Draw'!$M$3:$M$252,0),6),"")</f>
        <v/>
      </c>
      <c r="U74" t="str">
        <f>IFERROR(INDEX('Enter Draw'!$A$3:$G$252,MATCH(SMALL('Enter Draw'!$M$3:$M$252,V74),'Enter Draw'!$M$3:$M$252,0),7),"")</f>
        <v/>
      </c>
      <c r="V74">
        <v>73</v>
      </c>
    </row>
    <row r="75" spans="1:22">
      <c r="A75" s="1" t="str">
        <f>IF(B75="","",IF(INDEX('Enter Draw'!$C$3:$G$252,MATCH(SMALL('Enter Draw'!$I$3:$I$252,D75),'Enter Draw'!$I$3:$I$252,0),1)="yco","yco",D75))</f>
        <v/>
      </c>
      <c r="B75" t="str">
        <f>IFERROR(INDEX('Enter Draw'!$C$3:$I$252,MATCH(SMALL('Enter Draw'!$I$3:$I$252,D75),'Enter Draw'!$I$3:$I$252,0),4),"")</f>
        <v/>
      </c>
      <c r="C75" t="str">
        <f>IFERROR(INDEX('Enter Draw'!$C$3:$G$252,MATCH(SMALL('Enter Draw'!$I$3:$I$252,D75),'Enter Draw'!$I$3:$I$252,0),5),"")</f>
        <v/>
      </c>
      <c r="D75">
        <v>62</v>
      </c>
      <c r="F75" s="1" t="str">
        <f>IF(G75="","",IF(INDEX('Enter Draw'!$D$3:$G$252,MATCH(SMALL('Enter Draw'!$J$3:$J$252,D75),'Enter Draw'!$J$3:$J$252,0),1)="co","co",IF(INDEX('Enter Draw'!$D$3:$G$252,MATCH(SMALL('Enter Draw'!$J$3:$J$252,D75),'Enter Draw'!$J$3:$J$252,0),1)="yco","yco",D75)))</f>
        <v/>
      </c>
      <c r="G75" t="str">
        <f>IFERROR(INDEX('Enter Draw'!$D$3:$G$252,MATCH(SMALL('Enter Draw'!$J$3:$J$252,D75),'Enter Draw'!$J$3:$J$252,0),3),"")</f>
        <v/>
      </c>
      <c r="H75" t="str">
        <f>IFERROR(INDEX('Enter Draw'!$D$3:$G$252,MATCH(SMALL('Enter Draw'!$J$3:$J$252,D75),'Enter Draw'!$J$3:$J$252,0),4),"")</f>
        <v/>
      </c>
      <c r="J75" s="1" t="str">
        <f t="shared" si="25"/>
        <v/>
      </c>
      <c r="K75" t="str">
        <f>IFERROR(INDEX('Enter Draw'!$E$3:$G$252,MATCH(SMALL('Enter Draw'!$K$3:$K$252,D75),'Enter Draw'!$K$3:$K$252,0),2),"")</f>
        <v/>
      </c>
      <c r="L75" t="str">
        <f>IFERROR(INDEX('Enter Draw'!$E$3:$G$252,MATCH(SMALL('Enter Draw'!$K$3:$K$252,D75),'Enter Draw'!$K$3:$K$252,0),3),"")</f>
        <v/>
      </c>
      <c r="N75" s="1" t="str">
        <f t="shared" si="26"/>
        <v/>
      </c>
      <c r="O75" t="str">
        <f>IFERROR(INDEX('Enter Draw'!$A$3:$I$252,MATCH(SMALL('Enter Draw'!$L$3:$L$252,Q75),'Enter Draw'!$L$3:$L$252,0),6),"")</f>
        <v/>
      </c>
      <c r="P75" t="str">
        <f>IFERROR(INDEX('Enter Draw'!$A$3:$G$252,MATCH(SMALL('Enter Draw'!$L$3:$L$252,Q75),'Enter Draw'!$L$3:$L$252,0),7),"")</f>
        <v/>
      </c>
      <c r="Q75">
        <v>62</v>
      </c>
      <c r="S75" s="1" t="str">
        <f t="shared" si="22"/>
        <v/>
      </c>
      <c r="T75" t="str">
        <f>IFERROR(INDEX('Enter Draw'!$A$3:$I$252,MATCH(SMALL('Enter Draw'!$M$3:$M$252,V75),'Enter Draw'!$M$3:$M$252,0),6),"")</f>
        <v/>
      </c>
      <c r="U75" t="str">
        <f>IFERROR(INDEX('Enter Draw'!$A$3:$G$252,MATCH(SMALL('Enter Draw'!$M$3:$M$252,V75),'Enter Draw'!$M$3:$M$252,0),7),"")</f>
        <v/>
      </c>
      <c r="V75">
        <v>74</v>
      </c>
    </row>
    <row r="76" spans="1:22">
      <c r="A76" s="1" t="str">
        <f>IF(B76="","",IF(INDEX('Enter Draw'!$C$3:$G$252,MATCH(SMALL('Enter Draw'!$I$3:$I$252,D76),'Enter Draw'!$I$3:$I$252,0),1)="yco","yco",D76))</f>
        <v/>
      </c>
      <c r="B76" t="str">
        <f>IFERROR(INDEX('Enter Draw'!$C$3:$I$252,MATCH(SMALL('Enter Draw'!$I$3:$I$252,D76),'Enter Draw'!$I$3:$I$252,0),4),"")</f>
        <v/>
      </c>
      <c r="C76" t="str">
        <f>IFERROR(INDEX('Enter Draw'!$C$3:$G$252,MATCH(SMALL('Enter Draw'!$I$3:$I$252,D76),'Enter Draw'!$I$3:$I$252,0),5),"")</f>
        <v/>
      </c>
      <c r="D76">
        <v>63</v>
      </c>
      <c r="F76" s="1" t="str">
        <f>IF(G76="","",IF(INDEX('Enter Draw'!$D$3:$G$252,MATCH(SMALL('Enter Draw'!$J$3:$J$252,D76),'Enter Draw'!$J$3:$J$252,0),1)="co","co",IF(INDEX('Enter Draw'!$D$3:$G$252,MATCH(SMALL('Enter Draw'!$J$3:$J$252,D76),'Enter Draw'!$J$3:$J$252,0),1)="yco","yco",D76)))</f>
        <v/>
      </c>
      <c r="G76" t="str">
        <f>IFERROR(INDEX('Enter Draw'!$D$3:$G$252,MATCH(SMALL('Enter Draw'!$J$3:$J$252,D76),'Enter Draw'!$J$3:$J$252,0),3),"")</f>
        <v/>
      </c>
      <c r="H76" t="str">
        <f>IFERROR(INDEX('Enter Draw'!$D$3:$G$252,MATCH(SMALL('Enter Draw'!$J$3:$J$252,D76),'Enter Draw'!$J$3:$J$252,0),4),"")</f>
        <v/>
      </c>
      <c r="J76" s="1" t="str">
        <f t="shared" si="25"/>
        <v/>
      </c>
      <c r="K76" t="str">
        <f>IFERROR(INDEX('Enter Draw'!$E$3:$G$252,MATCH(SMALL('Enter Draw'!$K$3:$K$252,D76),'Enter Draw'!$K$3:$K$252,0),2),"")</f>
        <v/>
      </c>
      <c r="L76" t="str">
        <f>IFERROR(INDEX('Enter Draw'!$E$3:$G$252,MATCH(SMALL('Enter Draw'!$K$3:$K$252,D76),'Enter Draw'!$K$3:$K$252,0),3),"")</f>
        <v/>
      </c>
      <c r="N76" s="1" t="str">
        <f t="shared" si="26"/>
        <v/>
      </c>
      <c r="O76" t="str">
        <f>IFERROR(INDEX('Enter Draw'!$A$3:$I$252,MATCH(SMALL('Enter Draw'!$L$3:$L$252,Q76),'Enter Draw'!$L$3:$L$252,0),6),"")</f>
        <v/>
      </c>
      <c r="P76" t="str">
        <f>IFERROR(INDEX('Enter Draw'!$A$3:$G$252,MATCH(SMALL('Enter Draw'!$L$3:$L$252,Q76),'Enter Draw'!$L$3:$L$252,0),7),"")</f>
        <v/>
      </c>
      <c r="Q76">
        <v>63</v>
      </c>
      <c r="S76" s="1" t="str">
        <f t="shared" si="22"/>
        <v/>
      </c>
      <c r="T76" t="str">
        <f>IFERROR(INDEX('Enter Draw'!$A$3:$I$252,MATCH(SMALL('Enter Draw'!$M$3:$M$252,V76),'Enter Draw'!$M$3:$M$252,0),6),"")</f>
        <v/>
      </c>
      <c r="U76" t="str">
        <f>IFERROR(INDEX('Enter Draw'!$A$3:$G$252,MATCH(SMALL('Enter Draw'!$M$3:$M$252,V76),'Enter Draw'!$M$3:$M$252,0),7),"")</f>
        <v/>
      </c>
      <c r="V76">
        <v>75</v>
      </c>
    </row>
    <row r="77" spans="1:22">
      <c r="A77" s="1" t="str">
        <f>IF(B77="","",IF(INDEX('Enter Draw'!$C$3:$G$252,MATCH(SMALL('Enter Draw'!$I$3:$I$252,D77),'Enter Draw'!$I$3:$I$252,0),1)="yco","yco",D77))</f>
        <v/>
      </c>
      <c r="B77" t="str">
        <f>IFERROR(INDEX('Enter Draw'!$C$3:$I$252,MATCH(SMALL('Enter Draw'!$I$3:$I$252,D77),'Enter Draw'!$I$3:$I$252,0),4),"")</f>
        <v/>
      </c>
      <c r="C77" t="str">
        <f>IFERROR(INDEX('Enter Draw'!$C$3:$G$252,MATCH(SMALL('Enter Draw'!$I$3:$I$252,D77),'Enter Draw'!$I$3:$I$252,0),5),"")</f>
        <v/>
      </c>
      <c r="D77">
        <v>64</v>
      </c>
      <c r="F77" s="1" t="str">
        <f>IF(G77="","",IF(INDEX('Enter Draw'!$D$3:$G$252,MATCH(SMALL('Enter Draw'!$J$3:$J$252,D77),'Enter Draw'!$J$3:$J$252,0),1)="co","co",IF(INDEX('Enter Draw'!$D$3:$G$252,MATCH(SMALL('Enter Draw'!$J$3:$J$252,D77),'Enter Draw'!$J$3:$J$252,0),1)="yco","yco",D77)))</f>
        <v/>
      </c>
      <c r="G77" t="str">
        <f>IFERROR(INDEX('Enter Draw'!$D$3:$G$252,MATCH(SMALL('Enter Draw'!$J$3:$J$252,D77),'Enter Draw'!$J$3:$J$252,0),3),"")</f>
        <v/>
      </c>
      <c r="H77" t="str">
        <f>IFERROR(INDEX('Enter Draw'!$D$3:$G$252,MATCH(SMALL('Enter Draw'!$J$3:$J$252,D77),'Enter Draw'!$J$3:$J$252,0),4),"")</f>
        <v/>
      </c>
      <c r="J77" s="1" t="str">
        <f t="shared" si="25"/>
        <v/>
      </c>
      <c r="K77" t="str">
        <f>IFERROR(INDEX('Enter Draw'!$E$3:$G$252,MATCH(SMALL('Enter Draw'!$K$3:$K$252,D77),'Enter Draw'!$K$3:$K$252,0),2),"")</f>
        <v/>
      </c>
      <c r="L77" t="str">
        <f>IFERROR(INDEX('Enter Draw'!$E$3:$G$252,MATCH(SMALL('Enter Draw'!$K$3:$K$252,D77),'Enter Draw'!$K$3:$K$252,0),3),"")</f>
        <v/>
      </c>
      <c r="N77" s="1" t="str">
        <f t="shared" si="26"/>
        <v/>
      </c>
      <c r="O77" t="str">
        <f>IFERROR(INDEX('Enter Draw'!$A$3:$I$252,MATCH(SMALL('Enter Draw'!$L$3:$L$252,Q77),'Enter Draw'!$L$3:$L$252,0),6),"")</f>
        <v/>
      </c>
      <c r="P77" t="str">
        <f>IFERROR(INDEX('Enter Draw'!$A$3:$G$252,MATCH(SMALL('Enter Draw'!$L$3:$L$252,Q77),'Enter Draw'!$L$3:$L$252,0),7),"")</f>
        <v/>
      </c>
      <c r="Q77">
        <v>64</v>
      </c>
      <c r="S77" s="1" t="str">
        <f t="shared" si="22"/>
        <v/>
      </c>
      <c r="T77" t="str">
        <f>IFERROR(INDEX('Enter Draw'!$A$3:$I$252,MATCH(SMALL('Enter Draw'!$M$3:$M$252,V77),'Enter Draw'!$M$3:$M$252,0),6),"")</f>
        <v/>
      </c>
      <c r="U77" t="str">
        <f>IFERROR(INDEX('Enter Draw'!$A$3:$G$252,MATCH(SMALL('Enter Draw'!$M$3:$M$252,V77),'Enter Draw'!$M$3:$M$252,0),7),"")</f>
        <v/>
      </c>
      <c r="V77">
        <v>76</v>
      </c>
    </row>
    <row r="78" spans="1:22">
      <c r="A78" s="1" t="str">
        <f>IF(B78="","",IF(INDEX('Enter Draw'!$C$3:$G$252,MATCH(SMALL('Enter Draw'!$I$3:$I$252,D78),'Enter Draw'!$I$3:$I$252,0),1)="yco","yco",D78))</f>
        <v/>
      </c>
      <c r="B78" t="str">
        <f>IFERROR(INDEX('Enter Draw'!$C$3:$I$252,MATCH(SMALL('Enter Draw'!$I$3:$I$252,D78),'Enter Draw'!$I$3:$I$252,0),4),"")</f>
        <v/>
      </c>
      <c r="C78" t="str">
        <f>IFERROR(INDEX('Enter Draw'!$C$3:$G$252,MATCH(SMALL('Enter Draw'!$I$3:$I$252,D78),'Enter Draw'!$I$3:$I$252,0),5),"")</f>
        <v/>
      </c>
      <c r="D78">
        <v>65</v>
      </c>
      <c r="F78" s="1" t="str">
        <f>IF(G78="","",IF(INDEX('Enter Draw'!$D$3:$G$252,MATCH(SMALL('Enter Draw'!$J$3:$J$252,D78),'Enter Draw'!$J$3:$J$252,0),1)="co","co",IF(INDEX('Enter Draw'!$D$3:$G$252,MATCH(SMALL('Enter Draw'!$J$3:$J$252,D78),'Enter Draw'!$J$3:$J$252,0),1)="yco","yco",D78)))</f>
        <v/>
      </c>
      <c r="G78" t="str">
        <f>IFERROR(INDEX('Enter Draw'!$D$3:$G$252,MATCH(SMALL('Enter Draw'!$J$3:$J$252,D78),'Enter Draw'!$J$3:$J$252,0),3),"")</f>
        <v/>
      </c>
      <c r="H78" t="str">
        <f>IFERROR(INDEX('Enter Draw'!$D$3:$G$252,MATCH(SMALL('Enter Draw'!$J$3:$J$252,D78),'Enter Draw'!$J$3:$J$252,0),4),"")</f>
        <v/>
      </c>
      <c r="J78" s="1" t="str">
        <f t="shared" si="25"/>
        <v/>
      </c>
      <c r="K78" t="str">
        <f>IFERROR(INDEX('Enter Draw'!$E$3:$G$252,MATCH(SMALL('Enter Draw'!$K$3:$K$252,D78),'Enter Draw'!$K$3:$K$252,0),2),"")</f>
        <v/>
      </c>
      <c r="L78" t="str">
        <f>IFERROR(INDEX('Enter Draw'!$E$3:$G$252,MATCH(SMALL('Enter Draw'!$K$3:$K$252,D78),'Enter Draw'!$K$3:$K$252,0),3),"")</f>
        <v/>
      </c>
      <c r="N78" s="1" t="str">
        <f t="shared" si="26"/>
        <v/>
      </c>
      <c r="O78" t="str">
        <f>IFERROR(INDEX('Enter Draw'!$A$3:$I$252,MATCH(SMALL('Enter Draw'!$L$3:$L$252,Q78),'Enter Draw'!$L$3:$L$252,0),6),"")</f>
        <v/>
      </c>
      <c r="P78" t="str">
        <f>IFERROR(INDEX('Enter Draw'!$A$3:$G$252,MATCH(SMALL('Enter Draw'!$L$3:$L$252,Q78),'Enter Draw'!$L$3:$L$252,0),7),"")</f>
        <v/>
      </c>
      <c r="Q78">
        <v>65</v>
      </c>
      <c r="S78" s="1" t="str">
        <f t="shared" si="22"/>
        <v/>
      </c>
      <c r="T78" t="str">
        <f>IFERROR(INDEX('Enter Draw'!$A$3:$I$252,MATCH(SMALL('Enter Draw'!$M$3:$M$252,V78),'Enter Draw'!$M$3:$M$252,0),6),"")</f>
        <v/>
      </c>
      <c r="U78" t="str">
        <f>IFERROR(INDEX('Enter Draw'!$A$3:$G$252,MATCH(SMALL('Enter Draw'!$M$3:$M$252,V78),'Enter Draw'!$M$3:$M$252,0),7),"")</f>
        <v/>
      </c>
      <c r="V78">
        <v>77</v>
      </c>
    </row>
    <row r="79" spans="1:22">
      <c r="S79" s="1" t="str">
        <f t="shared" si="22"/>
        <v/>
      </c>
      <c r="T79" t="str">
        <f>IFERROR(INDEX('Enter Draw'!$A$3:$I$252,MATCH(SMALL('Enter Draw'!$M$3:$M$252,V79),'Enter Draw'!$M$3:$M$252,0),6),"")</f>
        <v/>
      </c>
      <c r="U79" t="str">
        <f>IFERROR(INDEX('Enter Draw'!$A$3:$G$252,MATCH(SMALL('Enter Draw'!$M$3:$M$252,V79),'Enter Draw'!$M$3:$M$252,0),7),"")</f>
        <v/>
      </c>
      <c r="V79">
        <v>78</v>
      </c>
    </row>
    <row r="80" spans="1:22">
      <c r="A80" s="1" t="str">
        <f>IF(B80="","",IF(INDEX('Enter Draw'!$C$3:$G$252,MATCH(SMALL('Enter Draw'!$I$3:$I$252,D80),'Enter Draw'!$I$3:$I$252,0),1)="yco","yco",D80))</f>
        <v/>
      </c>
      <c r="B80" t="str">
        <f>IFERROR(INDEX('Enter Draw'!$C$3:$I$252,MATCH(SMALL('Enter Draw'!$I$3:$I$252,D80),'Enter Draw'!$I$3:$I$252,0),4),"")</f>
        <v/>
      </c>
      <c r="C80" t="str">
        <f>IFERROR(INDEX('Enter Draw'!$C$3:$G$252,MATCH(SMALL('Enter Draw'!$I$3:$I$252,D80),'Enter Draw'!$I$3:$I$252,0),5),"")</f>
        <v/>
      </c>
      <c r="D80">
        <v>66</v>
      </c>
      <c r="F80" s="1" t="str">
        <f>IF(G80="","",IF(INDEX('Enter Draw'!$D$3:$G$252,MATCH(SMALL('Enter Draw'!$J$3:$J$252,D80),'Enter Draw'!$J$3:$J$252,0),1)="co","co",IF(INDEX('Enter Draw'!$D$3:$G$252,MATCH(SMALL('Enter Draw'!$J$3:$J$252,D80),'Enter Draw'!$J$3:$J$252,0),1)="yco","yco",D80)))</f>
        <v/>
      </c>
      <c r="G80" t="str">
        <f>IFERROR(INDEX('Enter Draw'!$D$3:$G$252,MATCH(SMALL('Enter Draw'!$J$3:$J$252,D80),'Enter Draw'!$J$3:$J$252,0),3),"")</f>
        <v/>
      </c>
      <c r="H80" t="str">
        <f>IFERROR(INDEX('Enter Draw'!$D$3:$G$252,MATCH(SMALL('Enter Draw'!$J$3:$J$252,D80),'Enter Draw'!$J$3:$J$252,0),4),"")</f>
        <v/>
      </c>
      <c r="J80" s="1" t="str">
        <f t="shared" ref="J80:J84" si="27">IF(K80="","",D80)</f>
        <v/>
      </c>
      <c r="K80" t="str">
        <f>IFERROR(INDEX('Enter Draw'!$E$3:$G$252,MATCH(SMALL('Enter Draw'!$K$3:$K$252,D80),'Enter Draw'!$K$3:$K$252,0),2),"")</f>
        <v/>
      </c>
      <c r="L80" t="str">
        <f>IFERROR(INDEX('Enter Draw'!$E$3:$G$252,MATCH(SMALL('Enter Draw'!$K$3:$K$252,D80),'Enter Draw'!$K$3:$K$252,0),3),"")</f>
        <v/>
      </c>
      <c r="N80" s="1" t="str">
        <f t="shared" ref="N80:N84" si="28">IF(O80="","",Q80)</f>
        <v/>
      </c>
      <c r="O80" t="str">
        <f>IFERROR(INDEX('Enter Draw'!$A$3:$I$252,MATCH(SMALL('Enter Draw'!$L$3:$L$252,Q80),'Enter Draw'!$L$3:$L$252,0),6),"")</f>
        <v/>
      </c>
      <c r="P80" t="str">
        <f>IFERROR(INDEX('Enter Draw'!$A$3:$G$252,MATCH(SMALL('Enter Draw'!$L$3:$L$252,Q80),'Enter Draw'!$L$3:$L$252,0),7),"")</f>
        <v/>
      </c>
      <c r="Q80">
        <v>66</v>
      </c>
      <c r="S80" s="1" t="str">
        <f t="shared" si="22"/>
        <v/>
      </c>
      <c r="T80" t="str">
        <f>IFERROR(INDEX('Enter Draw'!$A$3:$I$252,MATCH(SMALL('Enter Draw'!$M$3:$M$252,V80),'Enter Draw'!$M$3:$M$252,0),6),"")</f>
        <v/>
      </c>
      <c r="U80" t="str">
        <f>IFERROR(INDEX('Enter Draw'!$A$3:$G$252,MATCH(SMALL('Enter Draw'!$M$3:$M$252,V80),'Enter Draw'!$M$3:$M$252,0),7),"")</f>
        <v/>
      </c>
      <c r="V80">
        <v>79</v>
      </c>
    </row>
    <row r="81" spans="1:22">
      <c r="A81" s="1" t="str">
        <f>IF(B81="","",IF(INDEX('Enter Draw'!$C$3:$G$252,MATCH(SMALL('Enter Draw'!$I$3:$I$252,D81),'Enter Draw'!$I$3:$I$252,0),1)="yco","yco",D81))</f>
        <v/>
      </c>
      <c r="B81" t="str">
        <f>IFERROR(INDEX('Enter Draw'!$C$3:$I$252,MATCH(SMALL('Enter Draw'!$I$3:$I$252,D81),'Enter Draw'!$I$3:$I$252,0),4),"")</f>
        <v/>
      </c>
      <c r="C81" t="str">
        <f>IFERROR(INDEX('Enter Draw'!$C$3:$G$252,MATCH(SMALL('Enter Draw'!$I$3:$I$252,D81),'Enter Draw'!$I$3:$I$252,0),5),"")</f>
        <v/>
      </c>
      <c r="D81">
        <v>67</v>
      </c>
      <c r="F81" s="1" t="str">
        <f>IF(G81="","",IF(INDEX('Enter Draw'!$D$3:$G$252,MATCH(SMALL('Enter Draw'!$J$3:$J$252,D81),'Enter Draw'!$J$3:$J$252,0),1)="co","co",IF(INDEX('Enter Draw'!$D$3:$G$252,MATCH(SMALL('Enter Draw'!$J$3:$J$252,D81),'Enter Draw'!$J$3:$J$252,0),1)="yco","yco",D81)))</f>
        <v/>
      </c>
      <c r="G81" t="str">
        <f>IFERROR(INDEX('Enter Draw'!$D$3:$G$252,MATCH(SMALL('Enter Draw'!$J$3:$J$252,D81),'Enter Draw'!$J$3:$J$252,0),3),"")</f>
        <v/>
      </c>
      <c r="H81" t="str">
        <f>IFERROR(INDEX('Enter Draw'!$D$3:$G$252,MATCH(SMALL('Enter Draw'!$J$3:$J$252,D81),'Enter Draw'!$J$3:$J$252,0),4),"")</f>
        <v/>
      </c>
      <c r="J81" s="1" t="str">
        <f t="shared" si="27"/>
        <v/>
      </c>
      <c r="K81" t="str">
        <f>IFERROR(INDEX('Enter Draw'!$E$3:$G$252,MATCH(SMALL('Enter Draw'!$K$3:$K$252,D81),'Enter Draw'!$K$3:$K$252,0),2),"")</f>
        <v/>
      </c>
      <c r="L81" t="str">
        <f>IFERROR(INDEX('Enter Draw'!$E$3:$G$252,MATCH(SMALL('Enter Draw'!$K$3:$K$252,D81),'Enter Draw'!$K$3:$K$252,0),3),"")</f>
        <v/>
      </c>
      <c r="N81" s="1" t="str">
        <f t="shared" si="28"/>
        <v/>
      </c>
      <c r="O81" t="str">
        <f>IFERROR(INDEX('Enter Draw'!$A$3:$I$252,MATCH(SMALL('Enter Draw'!$L$3:$L$252,Q81),'Enter Draw'!$L$3:$L$252,0),6),"")</f>
        <v/>
      </c>
      <c r="P81" t="str">
        <f>IFERROR(INDEX('Enter Draw'!$A$3:$G$252,MATCH(SMALL('Enter Draw'!$L$3:$L$252,Q81),'Enter Draw'!$L$3:$L$252,0),7),"")</f>
        <v/>
      </c>
      <c r="Q81">
        <v>67</v>
      </c>
      <c r="S81" s="1" t="str">
        <f t="shared" si="22"/>
        <v/>
      </c>
      <c r="T81" t="str">
        <f>IFERROR(INDEX('Enter Draw'!$A$3:$I$252,MATCH(SMALL('Enter Draw'!$M$3:$M$252,V81),'Enter Draw'!$M$3:$M$252,0),6),"")</f>
        <v/>
      </c>
      <c r="U81" t="str">
        <f>IFERROR(INDEX('Enter Draw'!$A$3:$G$252,MATCH(SMALL('Enter Draw'!$M$3:$M$252,V81),'Enter Draw'!$M$3:$M$252,0),7),"")</f>
        <v/>
      </c>
      <c r="V81">
        <v>80</v>
      </c>
    </row>
    <row r="82" spans="1:22">
      <c r="A82" s="1" t="str">
        <f>IF(B82="","",IF(INDEX('Enter Draw'!$C$3:$G$252,MATCH(SMALL('Enter Draw'!$I$3:$I$252,D82),'Enter Draw'!$I$3:$I$252,0),1)="yco","yco",D82))</f>
        <v/>
      </c>
      <c r="B82" t="str">
        <f>IFERROR(INDEX('Enter Draw'!$C$3:$I$252,MATCH(SMALL('Enter Draw'!$I$3:$I$252,D82),'Enter Draw'!$I$3:$I$252,0),4),"")</f>
        <v/>
      </c>
      <c r="C82" t="str">
        <f>IFERROR(INDEX('Enter Draw'!$C$3:$G$252,MATCH(SMALL('Enter Draw'!$I$3:$I$252,D82),'Enter Draw'!$I$3:$I$252,0),5),"")</f>
        <v/>
      </c>
      <c r="D82">
        <v>68</v>
      </c>
      <c r="F82" s="1" t="str">
        <f>IF(G82="","",IF(INDEX('Enter Draw'!$D$3:$G$252,MATCH(SMALL('Enter Draw'!$J$3:$J$252,D82),'Enter Draw'!$J$3:$J$252,0),1)="co","co",IF(INDEX('Enter Draw'!$D$3:$G$252,MATCH(SMALL('Enter Draw'!$J$3:$J$252,D82),'Enter Draw'!$J$3:$J$252,0),1)="yco","yco",D82)))</f>
        <v/>
      </c>
      <c r="G82" t="str">
        <f>IFERROR(INDEX('Enter Draw'!$D$3:$G$252,MATCH(SMALL('Enter Draw'!$J$3:$J$252,D82),'Enter Draw'!$J$3:$J$252,0),3),"")</f>
        <v/>
      </c>
      <c r="H82" t="str">
        <f>IFERROR(INDEX('Enter Draw'!$D$3:$G$252,MATCH(SMALL('Enter Draw'!$J$3:$J$252,D82),'Enter Draw'!$J$3:$J$252,0),4),"")</f>
        <v/>
      </c>
      <c r="J82" s="1" t="str">
        <f t="shared" si="27"/>
        <v/>
      </c>
      <c r="K82" t="str">
        <f>IFERROR(INDEX('Enter Draw'!$E$3:$G$252,MATCH(SMALL('Enter Draw'!$K$3:$K$252,D82),'Enter Draw'!$K$3:$K$252,0),2),"")</f>
        <v/>
      </c>
      <c r="L82" t="str">
        <f>IFERROR(INDEX('Enter Draw'!$E$3:$G$252,MATCH(SMALL('Enter Draw'!$K$3:$K$252,D82),'Enter Draw'!$K$3:$K$252,0),3),"")</f>
        <v/>
      </c>
      <c r="N82" s="1" t="str">
        <f t="shared" si="28"/>
        <v/>
      </c>
      <c r="O82" t="str">
        <f>IFERROR(INDEX('Enter Draw'!$A$3:$I$252,MATCH(SMALL('Enter Draw'!$L$3:$L$252,Q82),'Enter Draw'!$L$3:$L$252,0),6),"")</f>
        <v/>
      </c>
      <c r="P82" t="str">
        <f>IFERROR(INDEX('Enter Draw'!$A$3:$G$252,MATCH(SMALL('Enter Draw'!$L$3:$L$252,Q82),'Enter Draw'!$L$3:$L$252,0),7),"")</f>
        <v/>
      </c>
      <c r="Q82">
        <v>68</v>
      </c>
      <c r="S82" s="1" t="str">
        <f t="shared" si="22"/>
        <v/>
      </c>
      <c r="T82" t="str">
        <f>IFERROR(INDEX('Enter Draw'!$A$3:$I$252,MATCH(SMALL('Enter Draw'!$M$3:$M$252,V82),'Enter Draw'!$M$3:$M$252,0),6),"")</f>
        <v/>
      </c>
      <c r="U82" t="str">
        <f>IFERROR(INDEX('Enter Draw'!$A$3:$G$252,MATCH(SMALL('Enter Draw'!$M$3:$M$252,V82),'Enter Draw'!$M$3:$M$252,0),7),"")</f>
        <v/>
      </c>
      <c r="V82">
        <v>81</v>
      </c>
    </row>
    <row r="83" spans="1:22">
      <c r="A83" s="1" t="str">
        <f>IF(B83="","",IF(INDEX('Enter Draw'!$C$3:$G$252,MATCH(SMALL('Enter Draw'!$I$3:$I$252,D83),'Enter Draw'!$I$3:$I$252,0),1)="yco","yco",D83))</f>
        <v/>
      </c>
      <c r="B83" t="str">
        <f>IFERROR(INDEX('Enter Draw'!$C$3:$I$252,MATCH(SMALL('Enter Draw'!$I$3:$I$252,D83),'Enter Draw'!$I$3:$I$252,0),4),"")</f>
        <v/>
      </c>
      <c r="C83" t="str">
        <f>IFERROR(INDEX('Enter Draw'!$C$3:$G$252,MATCH(SMALL('Enter Draw'!$I$3:$I$252,D83),'Enter Draw'!$I$3:$I$252,0),5),"")</f>
        <v/>
      </c>
      <c r="D83">
        <v>69</v>
      </c>
      <c r="F83" s="1" t="str">
        <f>IF(G83="","",IF(INDEX('Enter Draw'!$D$3:$G$252,MATCH(SMALL('Enter Draw'!$J$3:$J$252,D83),'Enter Draw'!$J$3:$J$252,0),1)="co","co",IF(INDEX('Enter Draw'!$D$3:$G$252,MATCH(SMALL('Enter Draw'!$J$3:$J$252,D83),'Enter Draw'!$J$3:$J$252,0),1)="yco","yco",D83)))</f>
        <v/>
      </c>
      <c r="G83" t="str">
        <f>IFERROR(INDEX('Enter Draw'!$D$3:$G$252,MATCH(SMALL('Enter Draw'!$J$3:$J$252,D83),'Enter Draw'!$J$3:$J$252,0),3),"")</f>
        <v/>
      </c>
      <c r="H83" t="str">
        <f>IFERROR(INDEX('Enter Draw'!$D$3:$G$252,MATCH(SMALL('Enter Draw'!$J$3:$J$252,D83),'Enter Draw'!$J$3:$J$252,0),4),"")</f>
        <v/>
      </c>
      <c r="J83" s="1" t="str">
        <f t="shared" si="27"/>
        <v/>
      </c>
      <c r="K83" t="str">
        <f>IFERROR(INDEX('Enter Draw'!$E$3:$G$252,MATCH(SMALL('Enter Draw'!$K$3:$K$252,D83),'Enter Draw'!$K$3:$K$252,0),2),"")</f>
        <v/>
      </c>
      <c r="L83" t="str">
        <f>IFERROR(INDEX('Enter Draw'!$E$3:$G$252,MATCH(SMALL('Enter Draw'!$K$3:$K$252,D83),'Enter Draw'!$K$3:$K$252,0),3),"")</f>
        <v/>
      </c>
      <c r="N83" s="1" t="str">
        <f t="shared" si="28"/>
        <v/>
      </c>
      <c r="O83" t="str">
        <f>IFERROR(INDEX('Enter Draw'!$A$3:$I$252,MATCH(SMALL('Enter Draw'!$L$3:$L$252,Q83),'Enter Draw'!$L$3:$L$252,0),6),"")</f>
        <v/>
      </c>
      <c r="P83" t="str">
        <f>IFERROR(INDEX('Enter Draw'!$A$3:$G$252,MATCH(SMALL('Enter Draw'!$L$3:$L$252,Q83),'Enter Draw'!$L$3:$L$252,0),7),"")</f>
        <v/>
      </c>
      <c r="Q83">
        <v>69</v>
      </c>
      <c r="S83" s="1" t="str">
        <f t="shared" si="22"/>
        <v/>
      </c>
      <c r="T83" t="str">
        <f>IFERROR(INDEX('Enter Draw'!$A$3:$I$252,MATCH(SMALL('Enter Draw'!$M$3:$M$252,V83),'Enter Draw'!$M$3:$M$252,0),6),"")</f>
        <v/>
      </c>
      <c r="U83" t="str">
        <f>IFERROR(INDEX('Enter Draw'!$A$3:$G$252,MATCH(SMALL('Enter Draw'!$M$3:$M$252,V83),'Enter Draw'!$M$3:$M$252,0),7),"")</f>
        <v/>
      </c>
      <c r="V83">
        <v>82</v>
      </c>
    </row>
    <row r="84" spans="1:22">
      <c r="A84" s="1" t="str">
        <f>IF(B84="","",IF(INDEX('Enter Draw'!$C$3:$G$252,MATCH(SMALL('Enter Draw'!$I$3:$I$252,D84),'Enter Draw'!$I$3:$I$252,0),1)="yco","yco",D84))</f>
        <v/>
      </c>
      <c r="B84" t="str">
        <f>IFERROR(INDEX('Enter Draw'!$C$3:$I$252,MATCH(SMALL('Enter Draw'!$I$3:$I$252,D84),'Enter Draw'!$I$3:$I$252,0),4),"")</f>
        <v/>
      </c>
      <c r="C84" t="str">
        <f>IFERROR(INDEX('Enter Draw'!$C$3:$G$252,MATCH(SMALL('Enter Draw'!$I$3:$I$252,D84),'Enter Draw'!$I$3:$I$252,0),5),"")</f>
        <v/>
      </c>
      <c r="D84">
        <v>70</v>
      </c>
      <c r="F84" s="1" t="str">
        <f>IF(G84="","",IF(INDEX('Enter Draw'!$D$3:$G$252,MATCH(SMALL('Enter Draw'!$J$3:$J$252,D84),'Enter Draw'!$J$3:$J$252,0),1)="co","co",IF(INDEX('Enter Draw'!$D$3:$G$252,MATCH(SMALL('Enter Draw'!$J$3:$J$252,D84),'Enter Draw'!$J$3:$J$252,0),1)="yco","yco",D84)))</f>
        <v/>
      </c>
      <c r="G84" t="str">
        <f>IFERROR(INDEX('Enter Draw'!$D$3:$G$252,MATCH(SMALL('Enter Draw'!$J$3:$J$252,D84),'Enter Draw'!$J$3:$J$252,0),3),"")</f>
        <v/>
      </c>
      <c r="H84" t="str">
        <f>IFERROR(INDEX('Enter Draw'!$D$3:$G$252,MATCH(SMALL('Enter Draw'!$J$3:$J$252,D84),'Enter Draw'!$J$3:$J$252,0),4),"")</f>
        <v/>
      </c>
      <c r="J84" s="1" t="str">
        <f t="shared" si="27"/>
        <v/>
      </c>
      <c r="K84" t="str">
        <f>IFERROR(INDEX('Enter Draw'!$E$3:$G$252,MATCH(SMALL('Enter Draw'!$K$3:$K$252,D84),'Enter Draw'!$K$3:$K$252,0),2),"")</f>
        <v/>
      </c>
      <c r="L84" t="str">
        <f>IFERROR(INDEX('Enter Draw'!$E$3:$G$252,MATCH(SMALL('Enter Draw'!$K$3:$K$252,D84),'Enter Draw'!$K$3:$K$252,0),3),"")</f>
        <v/>
      </c>
      <c r="N84" s="1" t="str">
        <f t="shared" si="28"/>
        <v/>
      </c>
      <c r="O84" t="str">
        <f>IFERROR(INDEX('Enter Draw'!$A$3:$I$252,MATCH(SMALL('Enter Draw'!$L$3:$L$252,Q84),'Enter Draw'!$L$3:$L$252,0),6),"")</f>
        <v/>
      </c>
      <c r="P84" t="str">
        <f>IFERROR(INDEX('Enter Draw'!$A$3:$G$252,MATCH(SMALL('Enter Draw'!$L$3:$L$252,Q84),'Enter Draw'!$L$3:$L$252,0),7),"")</f>
        <v/>
      </c>
      <c r="Q84">
        <v>70</v>
      </c>
      <c r="S84" s="1" t="str">
        <f t="shared" si="22"/>
        <v/>
      </c>
      <c r="T84" t="str">
        <f>IFERROR(INDEX('Enter Draw'!$A$3:$I$252,MATCH(SMALL('Enter Draw'!$M$3:$M$252,V84),'Enter Draw'!$M$3:$M$252,0),6),"")</f>
        <v/>
      </c>
      <c r="U84" t="str">
        <f>IFERROR(INDEX('Enter Draw'!$A$3:$G$252,MATCH(SMALL('Enter Draw'!$M$3:$M$252,V84),'Enter Draw'!$M$3:$M$252,0),7),"")</f>
        <v/>
      </c>
      <c r="V84">
        <v>83</v>
      </c>
    </row>
    <row r="85" spans="1:22">
      <c r="S85" s="1" t="str">
        <f t="shared" si="22"/>
        <v/>
      </c>
      <c r="T85" t="str">
        <f>IFERROR(INDEX('Enter Draw'!$A$3:$I$252,MATCH(SMALL('Enter Draw'!$M$3:$M$252,V85),'Enter Draw'!$M$3:$M$252,0),6),"")</f>
        <v/>
      </c>
      <c r="U85" t="str">
        <f>IFERROR(INDEX('Enter Draw'!$A$3:$G$252,MATCH(SMALL('Enter Draw'!$M$3:$M$252,V85),'Enter Draw'!$M$3:$M$252,0),7),"")</f>
        <v/>
      </c>
      <c r="V85">
        <v>84</v>
      </c>
    </row>
    <row r="86" spans="1:22">
      <c r="A86" s="1" t="str">
        <f>IF(B86="","",IF(INDEX('Enter Draw'!$C$3:$G$252,MATCH(SMALL('Enter Draw'!$I$3:$I$252,D86),'Enter Draw'!$I$3:$I$252,0),1)="yco","yco",D86))</f>
        <v/>
      </c>
      <c r="B86" t="str">
        <f>IFERROR(INDEX('Enter Draw'!$C$3:$I$252,MATCH(SMALL('Enter Draw'!$I$3:$I$252,D86),'Enter Draw'!$I$3:$I$252,0),4),"")</f>
        <v/>
      </c>
      <c r="C86" t="str">
        <f>IFERROR(INDEX('Enter Draw'!$C$3:$G$252,MATCH(SMALL('Enter Draw'!$I$3:$I$252,D86),'Enter Draw'!$I$3:$I$252,0),5),"")</f>
        <v/>
      </c>
      <c r="D86">
        <v>71</v>
      </c>
      <c r="F86" s="1" t="str">
        <f>IF(G86="","",IF(INDEX('Enter Draw'!$D$3:$G$252,MATCH(SMALL('Enter Draw'!$J$3:$J$252,D86),'Enter Draw'!$J$3:$J$252,0),1)="co","co",IF(INDEX('Enter Draw'!$D$3:$G$252,MATCH(SMALL('Enter Draw'!$J$3:$J$252,D86),'Enter Draw'!$J$3:$J$252,0),1)="yco","yco",D86)))</f>
        <v/>
      </c>
      <c r="G86" t="str">
        <f>IFERROR(INDEX('Enter Draw'!$D$3:$G$252,MATCH(SMALL('Enter Draw'!$J$3:$J$252,D86),'Enter Draw'!$J$3:$J$252,0),3),"")</f>
        <v/>
      </c>
      <c r="H86" t="str">
        <f>IFERROR(INDEX('Enter Draw'!$D$3:$G$252,MATCH(SMALL('Enter Draw'!$J$3:$J$252,D86),'Enter Draw'!$J$3:$J$252,0),4),"")</f>
        <v/>
      </c>
      <c r="J86" s="1" t="str">
        <f t="shared" ref="J86:J90" si="29">IF(K86="","",D86)</f>
        <v/>
      </c>
      <c r="K86" t="str">
        <f>IFERROR(INDEX('Enter Draw'!$E$3:$G$252,MATCH(SMALL('Enter Draw'!$K$3:$K$252,D86),'Enter Draw'!$K$3:$K$252,0),2),"")</f>
        <v/>
      </c>
      <c r="L86" t="str">
        <f>IFERROR(INDEX('Enter Draw'!$E$3:$G$252,MATCH(SMALL('Enter Draw'!$K$3:$K$252,D86),'Enter Draw'!$K$3:$K$252,0),3),"")</f>
        <v/>
      </c>
      <c r="N86" s="1" t="str">
        <f t="shared" ref="N86:N90" si="30">IF(O86="","",Q86)</f>
        <v/>
      </c>
      <c r="O86" t="str">
        <f>IFERROR(INDEX('Enter Draw'!$A$3:$I$252,MATCH(SMALL('Enter Draw'!$L$3:$L$252,Q86),'Enter Draw'!$L$3:$L$252,0),6),"")</f>
        <v/>
      </c>
      <c r="P86" t="str">
        <f>IFERROR(INDEX('Enter Draw'!$A$3:$G$252,MATCH(SMALL('Enter Draw'!$L$3:$L$252,Q86),'Enter Draw'!$L$3:$L$252,0),7),"")</f>
        <v/>
      </c>
      <c r="Q86">
        <v>71</v>
      </c>
      <c r="S86" s="1" t="str">
        <f t="shared" si="22"/>
        <v/>
      </c>
      <c r="T86" t="str">
        <f>IFERROR(INDEX('Enter Draw'!$A$3:$I$252,MATCH(SMALL('Enter Draw'!$M$3:$M$252,V86),'Enter Draw'!$M$3:$M$252,0),6),"")</f>
        <v/>
      </c>
      <c r="U86" t="str">
        <f>IFERROR(INDEX('Enter Draw'!$A$3:$G$252,MATCH(SMALL('Enter Draw'!$M$3:$M$252,V86),'Enter Draw'!$M$3:$M$252,0),7),"")</f>
        <v/>
      </c>
      <c r="V86">
        <v>85</v>
      </c>
    </row>
    <row r="87" spans="1:22">
      <c r="A87" s="1" t="str">
        <f>IF(B87="","",IF(INDEX('Enter Draw'!$C$3:$G$252,MATCH(SMALL('Enter Draw'!$I$3:$I$252,D87),'Enter Draw'!$I$3:$I$252,0),1)="yco","yco",D87))</f>
        <v/>
      </c>
      <c r="B87" t="str">
        <f>IFERROR(INDEX('Enter Draw'!$C$3:$I$252,MATCH(SMALL('Enter Draw'!$I$3:$I$252,D87),'Enter Draw'!$I$3:$I$252,0),4),"")</f>
        <v/>
      </c>
      <c r="C87" t="str">
        <f>IFERROR(INDEX('Enter Draw'!$C$3:$G$252,MATCH(SMALL('Enter Draw'!$I$3:$I$252,D87),'Enter Draw'!$I$3:$I$252,0),5),"")</f>
        <v/>
      </c>
      <c r="D87">
        <v>72</v>
      </c>
      <c r="F87" s="1" t="str">
        <f>IF(G87="","",IF(INDEX('Enter Draw'!$D$3:$G$252,MATCH(SMALL('Enter Draw'!$J$3:$J$252,D87),'Enter Draw'!$J$3:$J$252,0),1)="co","co",IF(INDEX('Enter Draw'!$D$3:$G$252,MATCH(SMALL('Enter Draw'!$J$3:$J$252,D87),'Enter Draw'!$J$3:$J$252,0),1)="yco","yco",D87)))</f>
        <v/>
      </c>
      <c r="G87" t="str">
        <f>IFERROR(INDEX('Enter Draw'!$D$3:$G$252,MATCH(SMALL('Enter Draw'!$J$3:$J$252,D87),'Enter Draw'!$J$3:$J$252,0),3),"")</f>
        <v/>
      </c>
      <c r="H87" t="str">
        <f>IFERROR(INDEX('Enter Draw'!$D$3:$G$252,MATCH(SMALL('Enter Draw'!$J$3:$J$252,D87),'Enter Draw'!$J$3:$J$252,0),4),"")</f>
        <v/>
      </c>
      <c r="J87" s="1" t="str">
        <f t="shared" si="29"/>
        <v/>
      </c>
      <c r="K87" t="str">
        <f>IFERROR(INDEX('Enter Draw'!$E$3:$G$252,MATCH(SMALL('Enter Draw'!$K$3:$K$252,D87),'Enter Draw'!$K$3:$K$252,0),2),"")</f>
        <v/>
      </c>
      <c r="L87" t="str">
        <f>IFERROR(INDEX('Enter Draw'!$E$3:$G$252,MATCH(SMALL('Enter Draw'!$K$3:$K$252,D87),'Enter Draw'!$K$3:$K$252,0),3),"")</f>
        <v/>
      </c>
      <c r="N87" s="1" t="str">
        <f t="shared" si="30"/>
        <v/>
      </c>
      <c r="O87" t="str">
        <f>IFERROR(INDEX('Enter Draw'!$A$3:$I$252,MATCH(SMALL('Enter Draw'!$L$3:$L$252,Q87),'Enter Draw'!$L$3:$L$252,0),6),"")</f>
        <v/>
      </c>
      <c r="P87" t="str">
        <f>IFERROR(INDEX('Enter Draw'!$A$3:$G$252,MATCH(SMALL('Enter Draw'!$L$3:$L$252,Q87),'Enter Draw'!$L$3:$L$252,0),7),"")</f>
        <v/>
      </c>
      <c r="Q87">
        <v>72</v>
      </c>
      <c r="S87" s="1" t="str">
        <f t="shared" si="22"/>
        <v/>
      </c>
      <c r="T87" t="str">
        <f>IFERROR(INDEX('Enter Draw'!$A$3:$I$252,MATCH(SMALL('Enter Draw'!$M$3:$M$252,V87),'Enter Draw'!$M$3:$M$252,0),6),"")</f>
        <v/>
      </c>
      <c r="U87" t="str">
        <f>IFERROR(INDEX('Enter Draw'!$A$3:$G$252,MATCH(SMALL('Enter Draw'!$M$3:$M$252,V87),'Enter Draw'!$M$3:$M$252,0),7),"")</f>
        <v/>
      </c>
      <c r="V87">
        <v>86</v>
      </c>
    </row>
    <row r="88" spans="1:22">
      <c r="A88" s="1" t="str">
        <f>IF(B88="","",IF(INDEX('Enter Draw'!$C$3:$G$252,MATCH(SMALL('Enter Draw'!$I$3:$I$252,D88),'Enter Draw'!$I$3:$I$252,0),1)="yco","yco",D88))</f>
        <v/>
      </c>
      <c r="B88" t="str">
        <f>IFERROR(INDEX('Enter Draw'!$C$3:$I$252,MATCH(SMALL('Enter Draw'!$I$3:$I$252,D88),'Enter Draw'!$I$3:$I$252,0),4),"")</f>
        <v/>
      </c>
      <c r="C88" t="str">
        <f>IFERROR(INDEX('Enter Draw'!$C$3:$G$252,MATCH(SMALL('Enter Draw'!$I$3:$I$252,D88),'Enter Draw'!$I$3:$I$252,0),5),"")</f>
        <v/>
      </c>
      <c r="D88">
        <v>73</v>
      </c>
      <c r="F88" s="1" t="str">
        <f>IF(G88="","",IF(INDEX('Enter Draw'!$D$3:$G$252,MATCH(SMALL('Enter Draw'!$J$3:$J$252,D88),'Enter Draw'!$J$3:$J$252,0),1)="co","co",IF(INDEX('Enter Draw'!$D$3:$G$252,MATCH(SMALL('Enter Draw'!$J$3:$J$252,D88),'Enter Draw'!$J$3:$J$252,0),1)="yco","yco",D88)))</f>
        <v/>
      </c>
      <c r="G88" t="str">
        <f>IFERROR(INDEX('Enter Draw'!$D$3:$G$252,MATCH(SMALL('Enter Draw'!$J$3:$J$252,D88),'Enter Draw'!$J$3:$J$252,0),3),"")</f>
        <v/>
      </c>
      <c r="H88" t="str">
        <f>IFERROR(INDEX('Enter Draw'!$D$3:$G$252,MATCH(SMALL('Enter Draw'!$J$3:$J$252,D88),'Enter Draw'!$J$3:$J$252,0),4),"")</f>
        <v/>
      </c>
      <c r="J88" s="1" t="str">
        <f t="shared" si="29"/>
        <v/>
      </c>
      <c r="K88" t="str">
        <f>IFERROR(INDEX('Enter Draw'!$E$3:$G$252,MATCH(SMALL('Enter Draw'!$K$3:$K$252,D88),'Enter Draw'!$K$3:$K$252,0),2),"")</f>
        <v/>
      </c>
      <c r="L88" t="str">
        <f>IFERROR(INDEX('Enter Draw'!$E$3:$G$252,MATCH(SMALL('Enter Draw'!$K$3:$K$252,D88),'Enter Draw'!$K$3:$K$252,0),3),"")</f>
        <v/>
      </c>
      <c r="N88" s="1" t="str">
        <f t="shared" si="30"/>
        <v/>
      </c>
      <c r="O88" t="str">
        <f>IFERROR(INDEX('Enter Draw'!$A$3:$I$252,MATCH(SMALL('Enter Draw'!$L$3:$L$252,Q88),'Enter Draw'!$L$3:$L$252,0),6),"")</f>
        <v/>
      </c>
      <c r="P88" t="str">
        <f>IFERROR(INDEX('Enter Draw'!$A$3:$G$252,MATCH(SMALL('Enter Draw'!$L$3:$L$252,Q88),'Enter Draw'!$L$3:$L$252,0),7),"")</f>
        <v/>
      </c>
      <c r="Q88">
        <v>73</v>
      </c>
      <c r="S88" s="1" t="str">
        <f t="shared" si="22"/>
        <v/>
      </c>
      <c r="T88" t="str">
        <f>IFERROR(INDEX('Enter Draw'!$A$3:$I$252,MATCH(SMALL('Enter Draw'!$M$3:$M$252,V88),'Enter Draw'!$M$3:$M$252,0),6),"")</f>
        <v/>
      </c>
      <c r="U88" t="str">
        <f>IFERROR(INDEX('Enter Draw'!$A$3:$G$252,MATCH(SMALL('Enter Draw'!$M$3:$M$252,V88),'Enter Draw'!$M$3:$M$252,0),7),"")</f>
        <v/>
      </c>
      <c r="V88">
        <v>87</v>
      </c>
    </row>
    <row r="89" spans="1:22">
      <c r="A89" s="1" t="str">
        <f>IF(B89="","",IF(INDEX('Enter Draw'!$C$3:$G$252,MATCH(SMALL('Enter Draw'!$I$3:$I$252,D89),'Enter Draw'!$I$3:$I$252,0),1)="yco","yco",D89))</f>
        <v/>
      </c>
      <c r="B89" t="str">
        <f>IFERROR(INDEX('Enter Draw'!$C$3:$I$252,MATCH(SMALL('Enter Draw'!$I$3:$I$252,D89),'Enter Draw'!$I$3:$I$252,0),4),"")</f>
        <v/>
      </c>
      <c r="C89" t="str">
        <f>IFERROR(INDEX('Enter Draw'!$C$3:$G$252,MATCH(SMALL('Enter Draw'!$I$3:$I$252,D89),'Enter Draw'!$I$3:$I$252,0),5),"")</f>
        <v/>
      </c>
      <c r="D89">
        <v>74</v>
      </c>
      <c r="F89" s="1" t="str">
        <f>IF(G89="","",IF(INDEX('Enter Draw'!$D$3:$G$252,MATCH(SMALL('Enter Draw'!$J$3:$J$252,D89),'Enter Draw'!$J$3:$J$252,0),1)="co","co",IF(INDEX('Enter Draw'!$D$3:$G$252,MATCH(SMALL('Enter Draw'!$J$3:$J$252,D89),'Enter Draw'!$J$3:$J$252,0),1)="yco","yco",D89)))</f>
        <v/>
      </c>
      <c r="G89" t="str">
        <f>IFERROR(INDEX('Enter Draw'!$D$3:$G$252,MATCH(SMALL('Enter Draw'!$J$3:$J$252,D89),'Enter Draw'!$J$3:$J$252,0),3),"")</f>
        <v/>
      </c>
      <c r="H89" t="str">
        <f>IFERROR(INDEX('Enter Draw'!$D$3:$G$252,MATCH(SMALL('Enter Draw'!$J$3:$J$252,D89),'Enter Draw'!$J$3:$J$252,0),4),"")</f>
        <v/>
      </c>
      <c r="J89" s="1" t="str">
        <f t="shared" si="29"/>
        <v/>
      </c>
      <c r="K89" t="str">
        <f>IFERROR(INDEX('Enter Draw'!$E$3:$G$252,MATCH(SMALL('Enter Draw'!$K$3:$K$252,D89),'Enter Draw'!$K$3:$K$252,0),2),"")</f>
        <v/>
      </c>
      <c r="L89" t="str">
        <f>IFERROR(INDEX('Enter Draw'!$E$3:$G$252,MATCH(SMALL('Enter Draw'!$K$3:$K$252,D89),'Enter Draw'!$K$3:$K$252,0),3),"")</f>
        <v/>
      </c>
      <c r="N89" s="1" t="str">
        <f t="shared" si="30"/>
        <v/>
      </c>
      <c r="O89" t="str">
        <f>IFERROR(INDEX('Enter Draw'!$A$3:$I$252,MATCH(SMALL('Enter Draw'!$L$3:$L$252,Q89),'Enter Draw'!$L$3:$L$252,0),6),"")</f>
        <v/>
      </c>
      <c r="P89" t="str">
        <f>IFERROR(INDEX('Enter Draw'!$A$3:$G$252,MATCH(SMALL('Enter Draw'!$L$3:$L$252,Q89),'Enter Draw'!$L$3:$L$252,0),7),"")</f>
        <v/>
      </c>
      <c r="Q89">
        <v>74</v>
      </c>
      <c r="S89" s="1" t="str">
        <f t="shared" si="22"/>
        <v/>
      </c>
      <c r="T89" t="str">
        <f>IFERROR(INDEX('Enter Draw'!$A$3:$I$252,MATCH(SMALL('Enter Draw'!$M$3:$M$252,V89),'Enter Draw'!$M$3:$M$252,0),6),"")</f>
        <v/>
      </c>
      <c r="U89" t="str">
        <f>IFERROR(INDEX('Enter Draw'!$A$3:$G$252,MATCH(SMALL('Enter Draw'!$M$3:$M$252,V89),'Enter Draw'!$M$3:$M$252,0),7),"")</f>
        <v/>
      </c>
      <c r="V89">
        <v>88</v>
      </c>
    </row>
    <row r="90" spans="1:22">
      <c r="A90" s="1" t="str">
        <f>IF(B90="","",IF(INDEX('Enter Draw'!$C$3:$G$252,MATCH(SMALL('Enter Draw'!$I$3:$I$252,D90),'Enter Draw'!$I$3:$I$252,0),1)="yco","yco",D90))</f>
        <v/>
      </c>
      <c r="B90" t="str">
        <f>IFERROR(INDEX('Enter Draw'!$C$3:$I$252,MATCH(SMALL('Enter Draw'!$I$3:$I$252,D90),'Enter Draw'!$I$3:$I$252,0),4),"")</f>
        <v/>
      </c>
      <c r="C90" t="str">
        <f>IFERROR(INDEX('Enter Draw'!$C$3:$G$252,MATCH(SMALL('Enter Draw'!$I$3:$I$252,D90),'Enter Draw'!$I$3:$I$252,0),5),"")</f>
        <v/>
      </c>
      <c r="D90">
        <v>75</v>
      </c>
      <c r="F90" s="1" t="str">
        <f>IF(G90="","",IF(INDEX('Enter Draw'!$D$3:$G$252,MATCH(SMALL('Enter Draw'!$J$3:$J$252,D90),'Enter Draw'!$J$3:$J$252,0),1)="co","co",IF(INDEX('Enter Draw'!$D$3:$G$252,MATCH(SMALL('Enter Draw'!$J$3:$J$252,D90),'Enter Draw'!$J$3:$J$252,0),1)="yco","yco",D90)))</f>
        <v/>
      </c>
      <c r="G90" t="str">
        <f>IFERROR(INDEX('Enter Draw'!$D$3:$G$252,MATCH(SMALL('Enter Draw'!$J$3:$J$252,D90),'Enter Draw'!$J$3:$J$252,0),3),"")</f>
        <v/>
      </c>
      <c r="H90" t="str">
        <f>IFERROR(INDEX('Enter Draw'!$D$3:$G$252,MATCH(SMALL('Enter Draw'!$J$3:$J$252,D90),'Enter Draw'!$J$3:$J$252,0),4),"")</f>
        <v/>
      </c>
      <c r="J90" s="1" t="str">
        <f t="shared" si="29"/>
        <v/>
      </c>
      <c r="K90" t="str">
        <f>IFERROR(INDEX('Enter Draw'!$E$3:$G$252,MATCH(SMALL('Enter Draw'!$K$3:$K$252,D90),'Enter Draw'!$K$3:$K$252,0),2),"")</f>
        <v/>
      </c>
      <c r="L90" t="str">
        <f>IFERROR(INDEX('Enter Draw'!$E$3:$G$252,MATCH(SMALL('Enter Draw'!$K$3:$K$252,D90),'Enter Draw'!$K$3:$K$252,0),3),"")</f>
        <v/>
      </c>
      <c r="N90" s="1" t="str">
        <f t="shared" si="30"/>
        <v/>
      </c>
      <c r="O90" t="str">
        <f>IFERROR(INDEX('Enter Draw'!$A$3:$I$252,MATCH(SMALL('Enter Draw'!$L$3:$L$252,Q90),'Enter Draw'!$L$3:$L$252,0),6),"")</f>
        <v/>
      </c>
      <c r="P90" t="str">
        <f>IFERROR(INDEX('Enter Draw'!$A$3:$G$252,MATCH(SMALL('Enter Draw'!$L$3:$L$252,Q90),'Enter Draw'!$L$3:$L$252,0),7),"")</f>
        <v/>
      </c>
      <c r="Q90">
        <v>75</v>
      </c>
      <c r="S90" s="1" t="str">
        <f t="shared" si="22"/>
        <v/>
      </c>
      <c r="T90" t="str">
        <f>IFERROR(INDEX('Enter Draw'!$A$3:$I$252,MATCH(SMALL('Enter Draw'!$M$3:$M$252,V90),'Enter Draw'!$M$3:$M$252,0),6),"")</f>
        <v/>
      </c>
      <c r="U90" t="str">
        <f>IFERROR(INDEX('Enter Draw'!$A$3:$G$252,MATCH(SMALL('Enter Draw'!$M$3:$M$252,V90),'Enter Draw'!$M$3:$M$252,0),7),"")</f>
        <v/>
      </c>
      <c r="V90">
        <v>89</v>
      </c>
    </row>
    <row r="91" spans="1:22">
      <c r="S91" s="1" t="str">
        <f t="shared" si="22"/>
        <v/>
      </c>
      <c r="T91" t="str">
        <f>IFERROR(INDEX('Enter Draw'!$A$3:$I$252,MATCH(SMALL('Enter Draw'!$M$3:$M$252,V91),'Enter Draw'!$M$3:$M$252,0),6),"")</f>
        <v/>
      </c>
      <c r="U91" t="str">
        <f>IFERROR(INDEX('Enter Draw'!$A$3:$G$252,MATCH(SMALL('Enter Draw'!$M$3:$M$252,V91),'Enter Draw'!$M$3:$M$252,0),7),"")</f>
        <v/>
      </c>
      <c r="V91">
        <v>90</v>
      </c>
    </row>
    <row r="92" spans="1:22">
      <c r="A92" s="1" t="str">
        <f>IF(B92="","",IF(INDEX('Enter Draw'!$C$3:$G$252,MATCH(SMALL('Enter Draw'!$I$3:$I$252,D92),'Enter Draw'!$I$3:$I$252,0),1)="yco","yco",D92))</f>
        <v/>
      </c>
      <c r="B92" t="str">
        <f>IFERROR(INDEX('Enter Draw'!$C$3:$I$252,MATCH(SMALL('Enter Draw'!$I$3:$I$252,D92),'Enter Draw'!$I$3:$I$252,0),4),"")</f>
        <v/>
      </c>
      <c r="C92" t="str">
        <f>IFERROR(INDEX('Enter Draw'!$C$3:$G$252,MATCH(SMALL('Enter Draw'!$I$3:$I$252,D92),'Enter Draw'!$I$3:$I$252,0),5),"")</f>
        <v/>
      </c>
      <c r="D92">
        <v>76</v>
      </c>
      <c r="F92" s="1" t="str">
        <f>IF(G92="","",IF(INDEX('Enter Draw'!$D$3:$G$252,MATCH(SMALL('Enter Draw'!$J$3:$J$252,D92),'Enter Draw'!$J$3:$J$252,0),1)="co","co",IF(INDEX('Enter Draw'!$D$3:$G$252,MATCH(SMALL('Enter Draw'!$J$3:$J$252,D92),'Enter Draw'!$J$3:$J$252,0),1)="yco","yco",D92)))</f>
        <v/>
      </c>
      <c r="G92" t="str">
        <f>IFERROR(INDEX('Enter Draw'!$D$3:$G$252,MATCH(SMALL('Enter Draw'!$J$3:$J$252,D92),'Enter Draw'!$J$3:$J$252,0),3),"")</f>
        <v/>
      </c>
      <c r="H92" t="str">
        <f>IFERROR(INDEX('Enter Draw'!$D$3:$G$252,MATCH(SMALL('Enter Draw'!$J$3:$J$252,D92),'Enter Draw'!$J$3:$J$252,0),4),"")</f>
        <v/>
      </c>
      <c r="J92" s="1" t="str">
        <f t="shared" ref="J92:J96" si="31">IF(K92="","",D92)</f>
        <v/>
      </c>
      <c r="K92" t="str">
        <f>IFERROR(INDEX('Enter Draw'!$E$3:$G$252,MATCH(SMALL('Enter Draw'!$K$3:$K$252,D92),'Enter Draw'!$K$3:$K$252,0),2),"")</f>
        <v/>
      </c>
      <c r="L92" t="str">
        <f>IFERROR(INDEX('Enter Draw'!$E$3:$G$252,MATCH(SMALL('Enter Draw'!$K$3:$K$252,D92),'Enter Draw'!$K$3:$K$252,0),3),"")</f>
        <v/>
      </c>
      <c r="N92" s="1" t="str">
        <f t="shared" ref="N92:N96" si="32">IF(O92="","",Q92)</f>
        <v/>
      </c>
      <c r="O92" t="str">
        <f>IFERROR(INDEX('Enter Draw'!$A$3:$I$252,MATCH(SMALL('Enter Draw'!$L$3:$L$252,Q92),'Enter Draw'!$L$3:$L$252,0),6),"")</f>
        <v/>
      </c>
      <c r="P92" t="str">
        <f>IFERROR(INDEX('Enter Draw'!$A$3:$G$252,MATCH(SMALL('Enter Draw'!$L$3:$L$252,Q92),'Enter Draw'!$L$3:$L$252,0),7),"")</f>
        <v/>
      </c>
      <c r="Q92">
        <v>76</v>
      </c>
      <c r="S92" s="1" t="str">
        <f t="shared" si="22"/>
        <v/>
      </c>
      <c r="T92" t="str">
        <f>IFERROR(INDEX('Enter Draw'!$A$3:$I$252,MATCH(SMALL('Enter Draw'!$M$3:$M$252,V92),'Enter Draw'!$M$3:$M$252,0),6),"")</f>
        <v/>
      </c>
      <c r="U92" t="str">
        <f>IFERROR(INDEX('Enter Draw'!$A$3:$G$252,MATCH(SMALL('Enter Draw'!$M$3:$M$252,V92),'Enter Draw'!$M$3:$M$252,0),7),"")</f>
        <v/>
      </c>
      <c r="V92">
        <v>91</v>
      </c>
    </row>
    <row r="93" spans="1:22">
      <c r="A93" s="1" t="str">
        <f>IF(B93="","",IF(INDEX('Enter Draw'!$C$3:$G$252,MATCH(SMALL('Enter Draw'!$I$3:$I$252,D93),'Enter Draw'!$I$3:$I$252,0),1)="yco","yco",D93))</f>
        <v/>
      </c>
      <c r="B93" t="str">
        <f>IFERROR(INDEX('Enter Draw'!$C$3:$I$252,MATCH(SMALL('Enter Draw'!$I$3:$I$252,D93),'Enter Draw'!$I$3:$I$252,0),4),"")</f>
        <v/>
      </c>
      <c r="C93" t="str">
        <f>IFERROR(INDEX('Enter Draw'!$C$3:$G$252,MATCH(SMALL('Enter Draw'!$I$3:$I$252,D93),'Enter Draw'!$I$3:$I$252,0),5),"")</f>
        <v/>
      </c>
      <c r="D93">
        <v>77</v>
      </c>
      <c r="F93" s="1" t="str">
        <f>IF(G93="","",IF(INDEX('Enter Draw'!$D$3:$G$252,MATCH(SMALL('Enter Draw'!$J$3:$J$252,D93),'Enter Draw'!$J$3:$J$252,0),1)="co","co",IF(INDEX('Enter Draw'!$D$3:$G$252,MATCH(SMALL('Enter Draw'!$J$3:$J$252,D93),'Enter Draw'!$J$3:$J$252,0),1)="yco","yco",D93)))</f>
        <v/>
      </c>
      <c r="G93" t="str">
        <f>IFERROR(INDEX('Enter Draw'!$D$3:$G$252,MATCH(SMALL('Enter Draw'!$J$3:$J$252,D93),'Enter Draw'!$J$3:$J$252,0),3),"")</f>
        <v/>
      </c>
      <c r="H93" t="str">
        <f>IFERROR(INDEX('Enter Draw'!$D$3:$G$252,MATCH(SMALL('Enter Draw'!$J$3:$J$252,D93),'Enter Draw'!$J$3:$J$252,0),4),"")</f>
        <v/>
      </c>
      <c r="J93" s="1" t="str">
        <f t="shared" si="31"/>
        <v/>
      </c>
      <c r="K93" t="str">
        <f>IFERROR(INDEX('Enter Draw'!$E$3:$G$252,MATCH(SMALL('Enter Draw'!$K$3:$K$252,D93),'Enter Draw'!$K$3:$K$252,0),2),"")</f>
        <v/>
      </c>
      <c r="L93" t="str">
        <f>IFERROR(INDEX('Enter Draw'!$E$3:$G$252,MATCH(SMALL('Enter Draw'!$K$3:$K$252,D93),'Enter Draw'!$K$3:$K$252,0),3),"")</f>
        <v/>
      </c>
      <c r="N93" s="1" t="str">
        <f t="shared" si="32"/>
        <v/>
      </c>
      <c r="O93" t="str">
        <f>IFERROR(INDEX('Enter Draw'!$A$3:$I$252,MATCH(SMALL('Enter Draw'!$L$3:$L$252,Q93),'Enter Draw'!$L$3:$L$252,0),6),"")</f>
        <v/>
      </c>
      <c r="P93" t="str">
        <f>IFERROR(INDEX('Enter Draw'!$A$3:$G$252,MATCH(SMALL('Enter Draw'!$L$3:$L$252,Q93),'Enter Draw'!$L$3:$L$252,0),7),"")</f>
        <v/>
      </c>
      <c r="Q93">
        <v>77</v>
      </c>
      <c r="S93" s="1" t="str">
        <f t="shared" si="22"/>
        <v/>
      </c>
      <c r="T93" t="str">
        <f>IFERROR(INDEX('Enter Draw'!$A$3:$I$252,MATCH(SMALL('Enter Draw'!$M$3:$M$252,V93),'Enter Draw'!$M$3:$M$252,0),6),"")</f>
        <v/>
      </c>
      <c r="U93" t="str">
        <f>IFERROR(INDEX('Enter Draw'!$A$3:$G$252,MATCH(SMALL('Enter Draw'!$M$3:$M$252,V93),'Enter Draw'!$M$3:$M$252,0),7),"")</f>
        <v/>
      </c>
      <c r="V93">
        <v>92</v>
      </c>
    </row>
    <row r="94" spans="1:22">
      <c r="A94" s="1" t="str">
        <f>IF(B94="","",IF(INDEX('Enter Draw'!$C$3:$G$252,MATCH(SMALL('Enter Draw'!$I$3:$I$252,D94),'Enter Draw'!$I$3:$I$252,0),1)="yco","yco",D94))</f>
        <v/>
      </c>
      <c r="B94" t="str">
        <f>IFERROR(INDEX('Enter Draw'!$C$3:$I$252,MATCH(SMALL('Enter Draw'!$I$3:$I$252,D94),'Enter Draw'!$I$3:$I$252,0),4),"")</f>
        <v/>
      </c>
      <c r="C94" t="str">
        <f>IFERROR(INDEX('Enter Draw'!$C$3:$G$252,MATCH(SMALL('Enter Draw'!$I$3:$I$252,D94),'Enter Draw'!$I$3:$I$252,0),5),"")</f>
        <v/>
      </c>
      <c r="D94">
        <v>78</v>
      </c>
      <c r="F94" s="1" t="str">
        <f>IF(G94="","",IF(INDEX('Enter Draw'!$D$3:$G$252,MATCH(SMALL('Enter Draw'!$J$3:$J$252,D94),'Enter Draw'!$J$3:$J$252,0),1)="co","co",IF(INDEX('Enter Draw'!$D$3:$G$252,MATCH(SMALL('Enter Draw'!$J$3:$J$252,D94),'Enter Draw'!$J$3:$J$252,0),1)="yco","yco",D94)))</f>
        <v/>
      </c>
      <c r="G94" t="str">
        <f>IFERROR(INDEX('Enter Draw'!$D$3:$G$252,MATCH(SMALL('Enter Draw'!$J$3:$J$252,D94),'Enter Draw'!$J$3:$J$252,0),3),"")</f>
        <v/>
      </c>
      <c r="H94" t="str">
        <f>IFERROR(INDEX('Enter Draw'!$D$3:$G$252,MATCH(SMALL('Enter Draw'!$J$3:$J$252,D94),'Enter Draw'!$J$3:$J$252,0),4),"")</f>
        <v/>
      </c>
      <c r="J94" s="1" t="str">
        <f t="shared" si="31"/>
        <v/>
      </c>
      <c r="K94" t="str">
        <f>IFERROR(INDEX('Enter Draw'!$E$3:$G$252,MATCH(SMALL('Enter Draw'!$K$3:$K$252,D94),'Enter Draw'!$K$3:$K$252,0),2),"")</f>
        <v/>
      </c>
      <c r="L94" t="str">
        <f>IFERROR(INDEX('Enter Draw'!$E$3:$G$252,MATCH(SMALL('Enter Draw'!$K$3:$K$252,D94),'Enter Draw'!$K$3:$K$252,0),3),"")</f>
        <v/>
      </c>
      <c r="N94" s="1" t="str">
        <f t="shared" si="32"/>
        <v/>
      </c>
      <c r="O94" t="str">
        <f>IFERROR(INDEX('Enter Draw'!$A$3:$I$252,MATCH(SMALL('Enter Draw'!$L$3:$L$252,Q94),'Enter Draw'!$L$3:$L$252,0),6),"")</f>
        <v/>
      </c>
      <c r="P94" t="str">
        <f>IFERROR(INDEX('Enter Draw'!$A$3:$G$252,MATCH(SMALL('Enter Draw'!$L$3:$L$252,Q94),'Enter Draw'!$L$3:$L$252,0),7),"")</f>
        <v/>
      </c>
      <c r="Q94">
        <v>78</v>
      </c>
      <c r="S94" s="1" t="str">
        <f t="shared" si="22"/>
        <v/>
      </c>
      <c r="T94" t="str">
        <f>IFERROR(INDEX('Enter Draw'!$A$3:$I$252,MATCH(SMALL('Enter Draw'!$M$3:$M$252,V94),'Enter Draw'!$M$3:$M$252,0),6),"")</f>
        <v/>
      </c>
      <c r="U94" t="str">
        <f>IFERROR(INDEX('Enter Draw'!$A$3:$G$252,MATCH(SMALL('Enter Draw'!$M$3:$M$252,V94),'Enter Draw'!$M$3:$M$252,0),7),"")</f>
        <v/>
      </c>
      <c r="V94">
        <v>93</v>
      </c>
    </row>
    <row r="95" spans="1:22">
      <c r="A95" s="1" t="str">
        <f>IF(B95="","",IF(INDEX('Enter Draw'!$C$3:$G$252,MATCH(SMALL('Enter Draw'!$I$3:$I$252,D95),'Enter Draw'!$I$3:$I$252,0),1)="yco","yco",D95))</f>
        <v/>
      </c>
      <c r="B95" t="str">
        <f>IFERROR(INDEX('Enter Draw'!$C$3:$I$252,MATCH(SMALL('Enter Draw'!$I$3:$I$252,D95),'Enter Draw'!$I$3:$I$252,0),4),"")</f>
        <v/>
      </c>
      <c r="C95" t="str">
        <f>IFERROR(INDEX('Enter Draw'!$C$3:$G$252,MATCH(SMALL('Enter Draw'!$I$3:$I$252,D95),'Enter Draw'!$I$3:$I$252,0),5),"")</f>
        <v/>
      </c>
      <c r="D95">
        <v>79</v>
      </c>
      <c r="F95" s="1" t="str">
        <f>IF(G95="","",IF(INDEX('Enter Draw'!$D$3:$G$252,MATCH(SMALL('Enter Draw'!$J$3:$J$252,D95),'Enter Draw'!$J$3:$J$252,0),1)="co","co",IF(INDEX('Enter Draw'!$D$3:$G$252,MATCH(SMALL('Enter Draw'!$J$3:$J$252,D95),'Enter Draw'!$J$3:$J$252,0),1)="yco","yco",D95)))</f>
        <v/>
      </c>
      <c r="G95" t="str">
        <f>IFERROR(INDEX('Enter Draw'!$D$3:$G$252,MATCH(SMALL('Enter Draw'!$J$3:$J$252,D95),'Enter Draw'!$J$3:$J$252,0),3),"")</f>
        <v/>
      </c>
      <c r="H95" t="str">
        <f>IFERROR(INDEX('Enter Draw'!$D$3:$G$252,MATCH(SMALL('Enter Draw'!$J$3:$J$252,D95),'Enter Draw'!$J$3:$J$252,0),4),"")</f>
        <v/>
      </c>
      <c r="J95" s="1" t="str">
        <f t="shared" si="31"/>
        <v/>
      </c>
      <c r="K95" t="str">
        <f>IFERROR(INDEX('Enter Draw'!$E$3:$G$252,MATCH(SMALL('Enter Draw'!$K$3:$K$252,D95),'Enter Draw'!$K$3:$K$252,0),2),"")</f>
        <v/>
      </c>
      <c r="L95" t="str">
        <f>IFERROR(INDEX('Enter Draw'!$E$3:$G$252,MATCH(SMALL('Enter Draw'!$K$3:$K$252,D95),'Enter Draw'!$K$3:$K$252,0),3),"")</f>
        <v/>
      </c>
      <c r="N95" s="1" t="str">
        <f t="shared" si="32"/>
        <v/>
      </c>
      <c r="O95" t="str">
        <f>IFERROR(INDEX('Enter Draw'!$A$3:$I$252,MATCH(SMALL('Enter Draw'!$L$3:$L$252,Q95),'Enter Draw'!$L$3:$L$252,0),6),"")</f>
        <v/>
      </c>
      <c r="P95" t="str">
        <f>IFERROR(INDEX('Enter Draw'!$A$3:$G$252,MATCH(SMALL('Enter Draw'!$L$3:$L$252,Q95),'Enter Draw'!$L$3:$L$252,0),7),"")</f>
        <v/>
      </c>
      <c r="Q95">
        <v>79</v>
      </c>
      <c r="S95" s="1" t="str">
        <f t="shared" si="22"/>
        <v/>
      </c>
      <c r="T95" t="str">
        <f>IFERROR(INDEX('Enter Draw'!$A$3:$I$252,MATCH(SMALL('Enter Draw'!$M$3:$M$252,V95),'Enter Draw'!$M$3:$M$252,0),6),"")</f>
        <v/>
      </c>
      <c r="U95" t="str">
        <f>IFERROR(INDEX('Enter Draw'!$A$3:$G$252,MATCH(SMALL('Enter Draw'!$M$3:$M$252,V95),'Enter Draw'!$M$3:$M$252,0),7),"")</f>
        <v/>
      </c>
      <c r="V95">
        <v>94</v>
      </c>
    </row>
    <row r="96" spans="1:22">
      <c r="A96" s="1" t="str">
        <f>IF(B96="","",IF(INDEX('Enter Draw'!$C$3:$G$252,MATCH(SMALL('Enter Draw'!$I$3:$I$252,D96),'Enter Draw'!$I$3:$I$252,0),1)="yco","yco",D96))</f>
        <v/>
      </c>
      <c r="B96" t="str">
        <f>IFERROR(INDEX('Enter Draw'!$C$3:$I$252,MATCH(SMALL('Enter Draw'!$I$3:$I$252,D96),'Enter Draw'!$I$3:$I$252,0),4),"")</f>
        <v/>
      </c>
      <c r="C96" t="str">
        <f>IFERROR(INDEX('Enter Draw'!$C$3:$G$252,MATCH(SMALL('Enter Draw'!$I$3:$I$252,D96),'Enter Draw'!$I$3:$I$252,0),5),"")</f>
        <v/>
      </c>
      <c r="D96">
        <v>80</v>
      </c>
      <c r="F96" s="1" t="str">
        <f>IF(G96="","",IF(INDEX('Enter Draw'!$D$3:$G$252,MATCH(SMALL('Enter Draw'!$J$3:$J$252,D96),'Enter Draw'!$J$3:$J$252,0),1)="co","co",IF(INDEX('Enter Draw'!$D$3:$G$252,MATCH(SMALL('Enter Draw'!$J$3:$J$252,D96),'Enter Draw'!$J$3:$J$252,0),1)="yco","yco",D96)))</f>
        <v/>
      </c>
      <c r="G96" t="str">
        <f>IFERROR(INDEX('Enter Draw'!$D$3:$G$252,MATCH(SMALL('Enter Draw'!$J$3:$J$252,D96),'Enter Draw'!$J$3:$J$252,0),3),"")</f>
        <v/>
      </c>
      <c r="H96" t="str">
        <f>IFERROR(INDEX('Enter Draw'!$D$3:$G$252,MATCH(SMALL('Enter Draw'!$J$3:$J$252,D96),'Enter Draw'!$J$3:$J$252,0),4),"")</f>
        <v/>
      </c>
      <c r="J96" s="1" t="str">
        <f t="shared" si="31"/>
        <v/>
      </c>
      <c r="K96" t="str">
        <f>IFERROR(INDEX('Enter Draw'!$E$3:$G$252,MATCH(SMALL('Enter Draw'!$K$3:$K$252,D96),'Enter Draw'!$K$3:$K$252,0),2),"")</f>
        <v/>
      </c>
      <c r="L96" t="str">
        <f>IFERROR(INDEX('Enter Draw'!$E$3:$G$252,MATCH(SMALL('Enter Draw'!$K$3:$K$252,D96),'Enter Draw'!$K$3:$K$252,0),3),"")</f>
        <v/>
      </c>
      <c r="N96" s="1" t="str">
        <f t="shared" si="32"/>
        <v/>
      </c>
      <c r="O96" t="str">
        <f>IFERROR(INDEX('Enter Draw'!$A$3:$I$252,MATCH(SMALL('Enter Draw'!$L$3:$L$252,Q96),'Enter Draw'!$L$3:$L$252,0),6),"")</f>
        <v/>
      </c>
      <c r="P96" t="str">
        <f>IFERROR(INDEX('Enter Draw'!$A$3:$G$252,MATCH(SMALL('Enter Draw'!$L$3:$L$252,Q96),'Enter Draw'!$L$3:$L$252,0),7),"")</f>
        <v/>
      </c>
      <c r="Q96">
        <v>80</v>
      </c>
      <c r="S96" s="1" t="str">
        <f t="shared" si="22"/>
        <v/>
      </c>
      <c r="T96" t="str">
        <f>IFERROR(INDEX('Enter Draw'!$A$3:$I$252,MATCH(SMALL('Enter Draw'!$M$3:$M$252,V96),'Enter Draw'!$M$3:$M$252,0),6),"")</f>
        <v/>
      </c>
      <c r="U96" t="str">
        <f>IFERROR(INDEX('Enter Draw'!$A$3:$G$252,MATCH(SMALL('Enter Draw'!$M$3:$M$252,V96),'Enter Draw'!$M$3:$M$252,0),7),"")</f>
        <v/>
      </c>
      <c r="V96">
        <v>95</v>
      </c>
    </row>
    <row r="97" spans="1:22">
      <c r="S97" s="1" t="str">
        <f t="shared" si="22"/>
        <v/>
      </c>
      <c r="T97" t="str">
        <f>IFERROR(INDEX('Enter Draw'!$A$3:$I$252,MATCH(SMALL('Enter Draw'!$M$3:$M$252,V97),'Enter Draw'!$M$3:$M$252,0),6),"")</f>
        <v/>
      </c>
      <c r="U97" t="str">
        <f>IFERROR(INDEX('Enter Draw'!$A$3:$G$252,MATCH(SMALL('Enter Draw'!$M$3:$M$252,V97),'Enter Draw'!$M$3:$M$252,0),7),"")</f>
        <v/>
      </c>
      <c r="V97">
        <v>96</v>
      </c>
    </row>
    <row r="98" spans="1:22">
      <c r="A98" s="1" t="str">
        <f>IF(B98="","",IF(INDEX('Enter Draw'!$C$3:$G$252,MATCH(SMALL('Enter Draw'!$I$3:$I$252,D98),'Enter Draw'!$I$3:$I$252,0),1)="yco","yco",D98))</f>
        <v/>
      </c>
      <c r="B98" t="str">
        <f>IFERROR(INDEX('Enter Draw'!$C$3:$I$252,MATCH(SMALL('Enter Draw'!$I$3:$I$252,D98),'Enter Draw'!$I$3:$I$252,0),4),"")</f>
        <v/>
      </c>
      <c r="C98" t="str">
        <f>IFERROR(INDEX('Enter Draw'!$C$3:$G$252,MATCH(SMALL('Enter Draw'!$I$3:$I$252,D98),'Enter Draw'!$I$3:$I$252,0),5),"")</f>
        <v/>
      </c>
      <c r="D98">
        <v>81</v>
      </c>
      <c r="F98" s="1" t="str">
        <f>IF(G98="","",IF(INDEX('Enter Draw'!$D$3:$G$252,MATCH(SMALL('Enter Draw'!$J$3:$J$252,D98),'Enter Draw'!$J$3:$J$252,0),1)="co","co",IF(INDEX('Enter Draw'!$D$3:$G$252,MATCH(SMALL('Enter Draw'!$J$3:$J$252,D98),'Enter Draw'!$J$3:$J$252,0),1)="yco","yco",D98)))</f>
        <v/>
      </c>
      <c r="G98" t="str">
        <f>IFERROR(INDEX('Enter Draw'!$D$3:$G$252,MATCH(SMALL('Enter Draw'!$J$3:$J$252,D98),'Enter Draw'!$J$3:$J$252,0),3),"")</f>
        <v/>
      </c>
      <c r="H98" t="str">
        <f>IFERROR(INDEX('Enter Draw'!$D$3:$G$252,MATCH(SMALL('Enter Draw'!$J$3:$J$252,D98),'Enter Draw'!$J$3:$J$252,0),4),"")</f>
        <v/>
      </c>
      <c r="J98" s="1" t="str">
        <f t="shared" ref="J98:J102" si="33">IF(K98="","",D98)</f>
        <v/>
      </c>
      <c r="K98" t="str">
        <f>IFERROR(INDEX('Enter Draw'!$E$3:$G$252,MATCH(SMALL('Enter Draw'!$K$3:$K$252,D98),'Enter Draw'!$K$3:$K$252,0),2),"")</f>
        <v/>
      </c>
      <c r="L98" t="str">
        <f>IFERROR(INDEX('Enter Draw'!$E$3:$G$252,MATCH(SMALL('Enter Draw'!$K$3:$K$252,D98),'Enter Draw'!$K$3:$K$252,0),3),"")</f>
        <v/>
      </c>
      <c r="N98" s="1" t="str">
        <f t="shared" ref="N98:N102" si="34">IF(O98="","",Q98)</f>
        <v/>
      </c>
      <c r="O98" t="str">
        <f>IFERROR(INDEX('Enter Draw'!$A$3:$I$252,MATCH(SMALL('Enter Draw'!$L$3:$L$252,Q98),'Enter Draw'!$L$3:$L$252,0),6),"")</f>
        <v/>
      </c>
      <c r="P98" t="str">
        <f>IFERROR(INDEX('Enter Draw'!$A$3:$G$252,MATCH(SMALL('Enter Draw'!$L$3:$L$252,Q98),'Enter Draw'!$L$3:$L$252,0),7),"")</f>
        <v/>
      </c>
      <c r="Q98">
        <v>81</v>
      </c>
      <c r="S98" s="1" t="str">
        <f t="shared" si="22"/>
        <v/>
      </c>
      <c r="T98" t="str">
        <f>IFERROR(INDEX('Enter Draw'!$A$3:$I$252,MATCH(SMALL('Enter Draw'!$M$3:$M$252,V98),'Enter Draw'!$M$3:$M$252,0),6),"")</f>
        <v/>
      </c>
      <c r="U98" t="str">
        <f>IFERROR(INDEX('Enter Draw'!$A$3:$G$252,MATCH(SMALL('Enter Draw'!$M$3:$M$252,V98),'Enter Draw'!$M$3:$M$252,0),7),"")</f>
        <v/>
      </c>
      <c r="V98">
        <v>97</v>
      </c>
    </row>
    <row r="99" spans="1:22">
      <c r="A99" s="1" t="str">
        <f>IF(B99="","",IF(INDEX('Enter Draw'!$C$3:$G$252,MATCH(SMALL('Enter Draw'!$I$3:$I$252,D99),'Enter Draw'!$I$3:$I$252,0),1)="yco","yco",D99))</f>
        <v/>
      </c>
      <c r="B99" t="str">
        <f>IFERROR(INDEX('Enter Draw'!$C$3:$I$252,MATCH(SMALL('Enter Draw'!$I$3:$I$252,D99),'Enter Draw'!$I$3:$I$252,0),4),"")</f>
        <v/>
      </c>
      <c r="C99" t="str">
        <f>IFERROR(INDEX('Enter Draw'!$C$3:$G$252,MATCH(SMALL('Enter Draw'!$I$3:$I$252,D99),'Enter Draw'!$I$3:$I$252,0),5),"")</f>
        <v/>
      </c>
      <c r="D99">
        <v>82</v>
      </c>
      <c r="F99" s="1" t="str">
        <f>IF(G99="","",IF(INDEX('Enter Draw'!$D$3:$G$252,MATCH(SMALL('Enter Draw'!$J$3:$J$252,D99),'Enter Draw'!$J$3:$J$252,0),1)="co","co",IF(INDEX('Enter Draw'!$D$3:$G$252,MATCH(SMALL('Enter Draw'!$J$3:$J$252,D99),'Enter Draw'!$J$3:$J$252,0),1)="yco","yco",D99)))</f>
        <v/>
      </c>
      <c r="G99" t="str">
        <f>IFERROR(INDEX('Enter Draw'!$D$3:$G$252,MATCH(SMALL('Enter Draw'!$J$3:$J$252,D99),'Enter Draw'!$J$3:$J$252,0),3),"")</f>
        <v/>
      </c>
      <c r="H99" t="str">
        <f>IFERROR(INDEX('Enter Draw'!$D$3:$G$252,MATCH(SMALL('Enter Draw'!$J$3:$J$252,D99),'Enter Draw'!$J$3:$J$252,0),4),"")</f>
        <v/>
      </c>
      <c r="J99" s="1" t="str">
        <f t="shared" si="33"/>
        <v/>
      </c>
      <c r="K99" t="str">
        <f>IFERROR(INDEX('Enter Draw'!$E$3:$G$252,MATCH(SMALL('Enter Draw'!$K$3:$K$252,D99),'Enter Draw'!$K$3:$K$252,0),2),"")</f>
        <v/>
      </c>
      <c r="L99" t="str">
        <f>IFERROR(INDEX('Enter Draw'!$E$3:$G$252,MATCH(SMALL('Enter Draw'!$K$3:$K$252,D99),'Enter Draw'!$K$3:$K$252,0),3),"")</f>
        <v/>
      </c>
      <c r="N99" s="1" t="str">
        <f t="shared" si="34"/>
        <v/>
      </c>
      <c r="O99" t="str">
        <f>IFERROR(INDEX('Enter Draw'!$A$3:$I$252,MATCH(SMALL('Enter Draw'!$L$3:$L$252,Q99),'Enter Draw'!$L$3:$L$252,0),6),"")</f>
        <v/>
      </c>
      <c r="P99" t="str">
        <f>IFERROR(INDEX('Enter Draw'!$A$3:$G$252,MATCH(SMALL('Enter Draw'!$L$3:$L$252,Q99),'Enter Draw'!$L$3:$L$252,0),7),"")</f>
        <v/>
      </c>
      <c r="Q99">
        <v>82</v>
      </c>
      <c r="S99" s="1" t="str">
        <f t="shared" si="22"/>
        <v/>
      </c>
      <c r="T99" t="str">
        <f>IFERROR(INDEX('Enter Draw'!$A$3:$I$252,MATCH(SMALL('Enter Draw'!$M$3:$M$252,V99),'Enter Draw'!$M$3:$M$252,0),6),"")</f>
        <v/>
      </c>
      <c r="U99" t="str">
        <f>IFERROR(INDEX('Enter Draw'!$A$3:$G$252,MATCH(SMALL('Enter Draw'!$M$3:$M$252,V99),'Enter Draw'!$M$3:$M$252,0),7),"")</f>
        <v/>
      </c>
      <c r="V99">
        <v>98</v>
      </c>
    </row>
    <row r="100" spans="1:22">
      <c r="A100" s="1" t="str">
        <f>IF(B100="","",IF(INDEX('Enter Draw'!$C$3:$G$252,MATCH(SMALL('Enter Draw'!$I$3:$I$252,D100),'Enter Draw'!$I$3:$I$252,0),1)="yco","yco",D100))</f>
        <v/>
      </c>
      <c r="B100" t="str">
        <f>IFERROR(INDEX('Enter Draw'!$C$3:$I$252,MATCH(SMALL('Enter Draw'!$I$3:$I$252,D100),'Enter Draw'!$I$3:$I$252,0),4),"")</f>
        <v/>
      </c>
      <c r="C100" t="str">
        <f>IFERROR(INDEX('Enter Draw'!$C$3:$G$252,MATCH(SMALL('Enter Draw'!$I$3:$I$252,D100),'Enter Draw'!$I$3:$I$252,0),5),"")</f>
        <v/>
      </c>
      <c r="D100">
        <v>83</v>
      </c>
      <c r="F100" s="1" t="str">
        <f>IF(G100="","",IF(INDEX('Enter Draw'!$D$3:$G$252,MATCH(SMALL('Enter Draw'!$J$3:$J$252,D100),'Enter Draw'!$J$3:$J$252,0),1)="co","co",IF(INDEX('Enter Draw'!$D$3:$G$252,MATCH(SMALL('Enter Draw'!$J$3:$J$252,D100),'Enter Draw'!$J$3:$J$252,0),1)="yco","yco",D100)))</f>
        <v/>
      </c>
      <c r="G100" t="str">
        <f>IFERROR(INDEX('Enter Draw'!$D$3:$G$252,MATCH(SMALL('Enter Draw'!$J$3:$J$252,D100),'Enter Draw'!$J$3:$J$252,0),3),"")</f>
        <v/>
      </c>
      <c r="H100" t="str">
        <f>IFERROR(INDEX('Enter Draw'!$D$3:$G$252,MATCH(SMALL('Enter Draw'!$J$3:$J$252,D100),'Enter Draw'!$J$3:$J$252,0),4),"")</f>
        <v/>
      </c>
      <c r="J100" s="1" t="str">
        <f t="shared" si="33"/>
        <v/>
      </c>
      <c r="K100" t="str">
        <f>IFERROR(INDEX('Enter Draw'!$E$3:$G$252,MATCH(SMALL('Enter Draw'!$K$3:$K$252,D100),'Enter Draw'!$K$3:$K$252,0),2),"")</f>
        <v/>
      </c>
      <c r="L100" t="str">
        <f>IFERROR(INDEX('Enter Draw'!$E$3:$G$252,MATCH(SMALL('Enter Draw'!$K$3:$K$252,D100),'Enter Draw'!$K$3:$K$252,0),3),"")</f>
        <v/>
      </c>
      <c r="N100" s="1" t="str">
        <f t="shared" si="34"/>
        <v/>
      </c>
      <c r="O100" t="str">
        <f>IFERROR(INDEX('Enter Draw'!$A$3:$I$252,MATCH(SMALL('Enter Draw'!$L$3:$L$252,Q100),'Enter Draw'!$L$3:$L$252,0),6),"")</f>
        <v/>
      </c>
      <c r="P100" t="str">
        <f>IFERROR(INDEX('Enter Draw'!$A$3:$G$252,MATCH(SMALL('Enter Draw'!$L$3:$L$252,Q100),'Enter Draw'!$L$3:$L$252,0),7),"")</f>
        <v/>
      </c>
      <c r="Q100">
        <v>83</v>
      </c>
      <c r="S100" s="1" t="str">
        <f t="shared" si="22"/>
        <v/>
      </c>
      <c r="T100" t="str">
        <f>IFERROR(INDEX('Enter Draw'!$A$3:$I$252,MATCH(SMALL('Enter Draw'!$M$3:$M$252,V100),'Enter Draw'!$M$3:$M$252,0),6),"")</f>
        <v/>
      </c>
      <c r="U100" t="str">
        <f>IFERROR(INDEX('Enter Draw'!$A$3:$G$252,MATCH(SMALL('Enter Draw'!$M$3:$M$252,V100),'Enter Draw'!$M$3:$M$252,0),7),"")</f>
        <v/>
      </c>
      <c r="V100">
        <v>99</v>
      </c>
    </row>
    <row r="101" spans="1:22">
      <c r="A101" s="1" t="str">
        <f>IF(B101="","",IF(INDEX('Enter Draw'!$C$3:$G$252,MATCH(SMALL('Enter Draw'!$I$3:$I$252,D101),'Enter Draw'!$I$3:$I$252,0),1)="yco","yco",D101))</f>
        <v/>
      </c>
      <c r="B101" t="str">
        <f>IFERROR(INDEX('Enter Draw'!$C$3:$I$252,MATCH(SMALL('Enter Draw'!$I$3:$I$252,D101),'Enter Draw'!$I$3:$I$252,0),4),"")</f>
        <v/>
      </c>
      <c r="C101" t="str">
        <f>IFERROR(INDEX('Enter Draw'!$C$3:$G$252,MATCH(SMALL('Enter Draw'!$I$3:$I$252,D101),'Enter Draw'!$I$3:$I$252,0),5),"")</f>
        <v/>
      </c>
      <c r="D101">
        <v>84</v>
      </c>
      <c r="F101" s="1" t="str">
        <f>IF(G101="","",IF(INDEX('Enter Draw'!$D$3:$G$252,MATCH(SMALL('Enter Draw'!$J$3:$J$252,D101),'Enter Draw'!$J$3:$J$252,0),1)="co","co",IF(INDEX('Enter Draw'!$D$3:$G$252,MATCH(SMALL('Enter Draw'!$J$3:$J$252,D101),'Enter Draw'!$J$3:$J$252,0),1)="yco","yco",D101)))</f>
        <v/>
      </c>
      <c r="G101" t="str">
        <f>IFERROR(INDEX('Enter Draw'!$D$3:$G$252,MATCH(SMALL('Enter Draw'!$J$3:$J$252,D101),'Enter Draw'!$J$3:$J$252,0),3),"")</f>
        <v/>
      </c>
      <c r="H101" t="str">
        <f>IFERROR(INDEX('Enter Draw'!$D$3:$G$252,MATCH(SMALL('Enter Draw'!$J$3:$J$252,D101),'Enter Draw'!$J$3:$J$252,0),4),"")</f>
        <v/>
      </c>
      <c r="J101" s="1" t="str">
        <f t="shared" si="33"/>
        <v/>
      </c>
      <c r="K101" t="str">
        <f>IFERROR(INDEX('Enter Draw'!$E$3:$G$252,MATCH(SMALL('Enter Draw'!$K$3:$K$252,D101),'Enter Draw'!$K$3:$K$252,0),2),"")</f>
        <v/>
      </c>
      <c r="L101" t="str">
        <f>IFERROR(INDEX('Enter Draw'!$E$3:$G$252,MATCH(SMALL('Enter Draw'!$K$3:$K$252,D101),'Enter Draw'!$K$3:$K$252,0),3),"")</f>
        <v/>
      </c>
      <c r="N101" s="1" t="str">
        <f t="shared" si="34"/>
        <v/>
      </c>
      <c r="O101" t="str">
        <f>IFERROR(INDEX('Enter Draw'!$A$3:$I$252,MATCH(SMALL('Enter Draw'!$L$3:$L$252,Q101),'Enter Draw'!$L$3:$L$252,0),6),"")</f>
        <v/>
      </c>
      <c r="P101" t="str">
        <f>IFERROR(INDEX('Enter Draw'!$A$3:$G$252,MATCH(SMALL('Enter Draw'!$L$3:$L$252,Q101),'Enter Draw'!$L$3:$L$252,0),7),"")</f>
        <v/>
      </c>
      <c r="Q101">
        <v>84</v>
      </c>
      <c r="S101" s="1" t="str">
        <f t="shared" si="22"/>
        <v/>
      </c>
      <c r="T101" t="str">
        <f>IFERROR(INDEX('Enter Draw'!$A$3:$I$252,MATCH(SMALL('Enter Draw'!$M$3:$M$252,V101),'Enter Draw'!$M$3:$M$252,0),6),"")</f>
        <v/>
      </c>
      <c r="U101" t="str">
        <f>IFERROR(INDEX('Enter Draw'!$A$3:$G$252,MATCH(SMALL('Enter Draw'!$M$3:$M$252,V101),'Enter Draw'!$M$3:$M$252,0),7),"")</f>
        <v/>
      </c>
      <c r="V101">
        <v>100</v>
      </c>
    </row>
    <row r="102" spans="1:22">
      <c r="A102" s="1" t="str">
        <f>IF(B102="","",IF(INDEX('Enter Draw'!$C$3:$G$252,MATCH(SMALL('Enter Draw'!$I$3:$I$252,D102),'Enter Draw'!$I$3:$I$252,0),1)="yco","yco",D102))</f>
        <v/>
      </c>
      <c r="B102" t="str">
        <f>IFERROR(INDEX('Enter Draw'!$C$3:$I$252,MATCH(SMALL('Enter Draw'!$I$3:$I$252,D102),'Enter Draw'!$I$3:$I$252,0),4),"")</f>
        <v/>
      </c>
      <c r="C102" t="str">
        <f>IFERROR(INDEX('Enter Draw'!$C$3:$G$252,MATCH(SMALL('Enter Draw'!$I$3:$I$252,D102),'Enter Draw'!$I$3:$I$252,0),5),"")</f>
        <v/>
      </c>
      <c r="D102">
        <v>85</v>
      </c>
      <c r="F102" s="1" t="str">
        <f>IF(G102="","",IF(INDEX('Enter Draw'!$D$3:$G$252,MATCH(SMALL('Enter Draw'!$J$3:$J$252,D102),'Enter Draw'!$J$3:$J$252,0),1)="co","co",IF(INDEX('Enter Draw'!$D$3:$G$252,MATCH(SMALL('Enter Draw'!$J$3:$J$252,D102),'Enter Draw'!$J$3:$J$252,0),1)="yco","yco",D102)))</f>
        <v/>
      </c>
      <c r="G102" t="str">
        <f>IFERROR(INDEX('Enter Draw'!$D$3:$G$252,MATCH(SMALL('Enter Draw'!$J$3:$J$252,D102),'Enter Draw'!$J$3:$J$252,0),3),"")</f>
        <v/>
      </c>
      <c r="H102" t="str">
        <f>IFERROR(INDEX('Enter Draw'!$D$3:$G$252,MATCH(SMALL('Enter Draw'!$J$3:$J$252,D102),'Enter Draw'!$J$3:$J$252,0),4),"")</f>
        <v/>
      </c>
      <c r="J102" s="1" t="str">
        <f t="shared" si="33"/>
        <v/>
      </c>
      <c r="K102" t="str">
        <f>IFERROR(INDEX('Enter Draw'!$E$3:$G$252,MATCH(SMALL('Enter Draw'!$K$3:$K$252,D102),'Enter Draw'!$K$3:$K$252,0),2),"")</f>
        <v/>
      </c>
      <c r="L102" t="str">
        <f>IFERROR(INDEX('Enter Draw'!$E$3:$G$252,MATCH(SMALL('Enter Draw'!$K$3:$K$252,D102),'Enter Draw'!$K$3:$K$252,0),3),"")</f>
        <v/>
      </c>
      <c r="N102" s="1" t="str">
        <f t="shared" si="34"/>
        <v/>
      </c>
      <c r="O102" t="str">
        <f>IFERROR(INDEX('Enter Draw'!$A$3:$I$252,MATCH(SMALL('Enter Draw'!$L$3:$L$252,Q102),'Enter Draw'!$L$3:$L$252,0),6),"")</f>
        <v/>
      </c>
      <c r="P102" t="str">
        <f>IFERROR(INDEX('Enter Draw'!$A$3:$G$252,MATCH(SMALL('Enter Draw'!$L$3:$L$252,Q102),'Enter Draw'!$L$3:$L$252,0),7),"")</f>
        <v/>
      </c>
      <c r="Q102">
        <v>85</v>
      </c>
      <c r="S102" s="1" t="str">
        <f t="shared" si="22"/>
        <v/>
      </c>
      <c r="T102" t="str">
        <f>IFERROR(INDEX('Enter Draw'!$A$3:$I$252,MATCH(SMALL('Enter Draw'!$M$3:$M$252,V102),'Enter Draw'!$M$3:$M$252,0),6),"")</f>
        <v/>
      </c>
      <c r="U102" t="str">
        <f>IFERROR(INDEX('Enter Draw'!$A$3:$G$252,MATCH(SMALL('Enter Draw'!$M$3:$M$252,V102),'Enter Draw'!$M$3:$M$252,0),7),"")</f>
        <v/>
      </c>
      <c r="V102">
        <v>101</v>
      </c>
    </row>
    <row r="103" spans="1:22">
      <c r="S103" s="1" t="str">
        <f t="shared" si="22"/>
        <v/>
      </c>
      <c r="T103" t="str">
        <f>IFERROR(INDEX('Enter Draw'!$A$3:$I$252,MATCH(SMALL('Enter Draw'!$M$3:$M$252,V103),'Enter Draw'!$M$3:$M$252,0),6),"")</f>
        <v/>
      </c>
      <c r="U103" t="str">
        <f>IFERROR(INDEX('Enter Draw'!$A$3:$G$252,MATCH(SMALL('Enter Draw'!$M$3:$M$252,V103),'Enter Draw'!$M$3:$M$252,0),7),"")</f>
        <v/>
      </c>
      <c r="V103">
        <v>102</v>
      </c>
    </row>
    <row r="104" spans="1:22">
      <c r="A104" s="1" t="str">
        <f>IF(B104="","",IF(INDEX('Enter Draw'!$C$3:$G$252,MATCH(SMALL('Enter Draw'!$I$3:$I$252,D104),'Enter Draw'!$I$3:$I$252,0),1)="yco","yco",D104))</f>
        <v/>
      </c>
      <c r="B104" t="str">
        <f>IFERROR(INDEX('Enter Draw'!$C$3:$I$252,MATCH(SMALL('Enter Draw'!$I$3:$I$252,D104),'Enter Draw'!$I$3:$I$252,0),4),"")</f>
        <v/>
      </c>
      <c r="C104" t="str">
        <f>IFERROR(INDEX('Enter Draw'!$C$3:$G$252,MATCH(SMALL('Enter Draw'!$I$3:$I$252,D104),'Enter Draw'!$I$3:$I$252,0),5),"")</f>
        <v/>
      </c>
      <c r="D104">
        <v>86</v>
      </c>
      <c r="F104" s="1" t="str">
        <f>IF(G104="","",IF(INDEX('Enter Draw'!$D$3:$G$252,MATCH(SMALL('Enter Draw'!$J$3:$J$252,D104),'Enter Draw'!$J$3:$J$252,0),1)="co","co",IF(INDEX('Enter Draw'!$D$3:$G$252,MATCH(SMALL('Enter Draw'!$J$3:$J$252,D104),'Enter Draw'!$J$3:$J$252,0),1)="yco","yco",D104)))</f>
        <v/>
      </c>
      <c r="G104" t="str">
        <f>IFERROR(INDEX('Enter Draw'!$D$3:$G$252,MATCH(SMALL('Enter Draw'!$J$3:$J$252,D104),'Enter Draw'!$J$3:$J$252,0),3),"")</f>
        <v/>
      </c>
      <c r="H104" t="str">
        <f>IFERROR(INDEX('Enter Draw'!$D$3:$G$252,MATCH(SMALL('Enter Draw'!$J$3:$J$252,D104),'Enter Draw'!$J$3:$J$252,0),4),"")</f>
        <v/>
      </c>
      <c r="J104" s="1" t="str">
        <f t="shared" ref="J104:J108" si="35">IF(K104="","",D104)</f>
        <v/>
      </c>
      <c r="K104" t="str">
        <f>IFERROR(INDEX('Enter Draw'!$E$3:$G$252,MATCH(SMALL('Enter Draw'!$K$3:$K$252,D104),'Enter Draw'!$K$3:$K$252,0),2),"")</f>
        <v/>
      </c>
      <c r="L104" t="str">
        <f>IFERROR(INDEX('Enter Draw'!$E$3:$G$252,MATCH(SMALL('Enter Draw'!$K$3:$K$252,D104),'Enter Draw'!$K$3:$K$252,0),3),"")</f>
        <v/>
      </c>
      <c r="N104" s="1" t="str">
        <f t="shared" ref="N104:N108" si="36">IF(O104="","",Q104)</f>
        <v/>
      </c>
      <c r="O104" t="str">
        <f>IFERROR(INDEX('Enter Draw'!$A$3:$I$252,MATCH(SMALL('Enter Draw'!$L$3:$L$252,Q104),'Enter Draw'!$L$3:$L$252,0),6),"")</f>
        <v/>
      </c>
      <c r="P104" t="str">
        <f>IFERROR(INDEX('Enter Draw'!$A$3:$G$252,MATCH(SMALL('Enter Draw'!$L$3:$L$252,Q104),'Enter Draw'!$L$3:$L$252,0),7),"")</f>
        <v/>
      </c>
      <c r="Q104">
        <v>86</v>
      </c>
      <c r="S104" s="1" t="str">
        <f t="shared" si="22"/>
        <v/>
      </c>
      <c r="T104" t="str">
        <f>IFERROR(INDEX('Enter Draw'!$A$3:$I$252,MATCH(SMALL('Enter Draw'!$M$3:$M$252,V104),'Enter Draw'!$M$3:$M$252,0),6),"")</f>
        <v/>
      </c>
      <c r="U104" t="str">
        <f>IFERROR(INDEX('Enter Draw'!$A$3:$G$252,MATCH(SMALL('Enter Draw'!$M$3:$M$252,V104),'Enter Draw'!$M$3:$M$252,0),7),"")</f>
        <v/>
      </c>
      <c r="V104">
        <v>103</v>
      </c>
    </row>
    <row r="105" spans="1:22">
      <c r="A105" s="1" t="str">
        <f>IF(B105="","",IF(INDEX('Enter Draw'!$C$3:$G$252,MATCH(SMALL('Enter Draw'!$I$3:$I$252,D105),'Enter Draw'!$I$3:$I$252,0),1)="yco","yco",D105))</f>
        <v/>
      </c>
      <c r="B105" t="str">
        <f>IFERROR(INDEX('Enter Draw'!$C$3:$I$252,MATCH(SMALL('Enter Draw'!$I$3:$I$252,D105),'Enter Draw'!$I$3:$I$252,0),4),"")</f>
        <v/>
      </c>
      <c r="C105" t="str">
        <f>IFERROR(INDEX('Enter Draw'!$C$3:$G$252,MATCH(SMALL('Enter Draw'!$I$3:$I$252,D105),'Enter Draw'!$I$3:$I$252,0),5),"")</f>
        <v/>
      </c>
      <c r="D105">
        <v>87</v>
      </c>
      <c r="F105" s="1" t="str">
        <f>IF(G105="","",IF(INDEX('Enter Draw'!$D$3:$G$252,MATCH(SMALL('Enter Draw'!$J$3:$J$252,D105),'Enter Draw'!$J$3:$J$252,0),1)="co","co",IF(INDEX('Enter Draw'!$D$3:$G$252,MATCH(SMALL('Enter Draw'!$J$3:$J$252,D105),'Enter Draw'!$J$3:$J$252,0),1)="yco","yco",D105)))</f>
        <v/>
      </c>
      <c r="G105" t="str">
        <f>IFERROR(INDEX('Enter Draw'!$D$3:$G$252,MATCH(SMALL('Enter Draw'!$J$3:$J$252,D105),'Enter Draw'!$J$3:$J$252,0),3),"")</f>
        <v/>
      </c>
      <c r="H105" t="str">
        <f>IFERROR(INDEX('Enter Draw'!$D$3:$G$252,MATCH(SMALL('Enter Draw'!$J$3:$J$252,D105),'Enter Draw'!$J$3:$J$252,0),4),"")</f>
        <v/>
      </c>
      <c r="J105" s="1" t="str">
        <f t="shared" si="35"/>
        <v/>
      </c>
      <c r="K105" t="str">
        <f>IFERROR(INDEX('Enter Draw'!$E$3:$G$252,MATCH(SMALL('Enter Draw'!$K$3:$K$252,D105),'Enter Draw'!$K$3:$K$252,0),2),"")</f>
        <v/>
      </c>
      <c r="L105" t="str">
        <f>IFERROR(INDEX('Enter Draw'!$E$3:$G$252,MATCH(SMALL('Enter Draw'!$K$3:$K$252,D105),'Enter Draw'!$K$3:$K$252,0),3),"")</f>
        <v/>
      </c>
      <c r="N105" s="1" t="str">
        <f t="shared" si="36"/>
        <v/>
      </c>
      <c r="O105" t="str">
        <f>IFERROR(INDEX('Enter Draw'!$A$3:$I$252,MATCH(SMALL('Enter Draw'!$L$3:$L$252,Q105),'Enter Draw'!$L$3:$L$252,0),6),"")</f>
        <v/>
      </c>
      <c r="P105" t="str">
        <f>IFERROR(INDEX('Enter Draw'!$A$3:$G$252,MATCH(SMALL('Enter Draw'!$L$3:$L$252,Q105),'Enter Draw'!$L$3:$L$252,0),7),"")</f>
        <v/>
      </c>
      <c r="Q105">
        <v>87</v>
      </c>
      <c r="S105" s="1" t="str">
        <f t="shared" si="22"/>
        <v/>
      </c>
      <c r="T105" t="str">
        <f>IFERROR(INDEX('Enter Draw'!$A$3:$I$252,MATCH(SMALL('Enter Draw'!$M$3:$M$252,V105),'Enter Draw'!$M$3:$M$252,0),6),"")</f>
        <v/>
      </c>
      <c r="U105" t="str">
        <f>IFERROR(INDEX('Enter Draw'!$A$3:$G$252,MATCH(SMALL('Enter Draw'!$M$3:$M$252,V105),'Enter Draw'!$M$3:$M$252,0),7),"")</f>
        <v/>
      </c>
      <c r="V105">
        <v>104</v>
      </c>
    </row>
    <row r="106" spans="1:22">
      <c r="A106" s="1" t="str">
        <f>IF(B106="","",IF(INDEX('Enter Draw'!$C$3:$G$252,MATCH(SMALL('Enter Draw'!$I$3:$I$252,D106),'Enter Draw'!$I$3:$I$252,0),1)="yco","yco",D106))</f>
        <v/>
      </c>
      <c r="B106" t="str">
        <f>IFERROR(INDEX('Enter Draw'!$C$3:$I$252,MATCH(SMALL('Enter Draw'!$I$3:$I$252,D106),'Enter Draw'!$I$3:$I$252,0),4),"")</f>
        <v/>
      </c>
      <c r="C106" t="str">
        <f>IFERROR(INDEX('Enter Draw'!$C$3:$G$252,MATCH(SMALL('Enter Draw'!$I$3:$I$252,D106),'Enter Draw'!$I$3:$I$252,0),5),"")</f>
        <v/>
      </c>
      <c r="D106">
        <v>88</v>
      </c>
      <c r="F106" s="1" t="str">
        <f>IF(G106="","",IF(INDEX('Enter Draw'!$D$3:$G$252,MATCH(SMALL('Enter Draw'!$J$3:$J$252,D106),'Enter Draw'!$J$3:$J$252,0),1)="co","co",IF(INDEX('Enter Draw'!$D$3:$G$252,MATCH(SMALL('Enter Draw'!$J$3:$J$252,D106),'Enter Draw'!$J$3:$J$252,0),1)="yco","yco",D106)))</f>
        <v/>
      </c>
      <c r="G106" t="str">
        <f>IFERROR(INDEX('Enter Draw'!$D$3:$G$252,MATCH(SMALL('Enter Draw'!$J$3:$J$252,D106),'Enter Draw'!$J$3:$J$252,0),3),"")</f>
        <v/>
      </c>
      <c r="H106" t="str">
        <f>IFERROR(INDEX('Enter Draw'!$D$3:$G$252,MATCH(SMALL('Enter Draw'!$J$3:$J$252,D106),'Enter Draw'!$J$3:$J$252,0),4),"")</f>
        <v/>
      </c>
      <c r="J106" s="1" t="str">
        <f t="shared" si="35"/>
        <v/>
      </c>
      <c r="K106" t="str">
        <f>IFERROR(INDEX('Enter Draw'!$E$3:$G$252,MATCH(SMALL('Enter Draw'!$K$3:$K$252,D106),'Enter Draw'!$K$3:$K$252,0),2),"")</f>
        <v/>
      </c>
      <c r="L106" t="str">
        <f>IFERROR(INDEX('Enter Draw'!$E$3:$G$252,MATCH(SMALL('Enter Draw'!$K$3:$K$252,D106),'Enter Draw'!$K$3:$K$252,0),3),"")</f>
        <v/>
      </c>
      <c r="N106" s="1" t="str">
        <f t="shared" si="36"/>
        <v/>
      </c>
      <c r="O106" t="str">
        <f>IFERROR(INDEX('Enter Draw'!$A$3:$I$252,MATCH(SMALL('Enter Draw'!$L$3:$L$252,Q106),'Enter Draw'!$L$3:$L$252,0),6),"")</f>
        <v/>
      </c>
      <c r="P106" t="str">
        <f>IFERROR(INDEX('Enter Draw'!$A$3:$G$252,MATCH(SMALL('Enter Draw'!$L$3:$L$252,Q106),'Enter Draw'!$L$3:$L$252,0),7),"")</f>
        <v/>
      </c>
      <c r="Q106">
        <v>88</v>
      </c>
      <c r="S106" s="1" t="str">
        <f t="shared" si="22"/>
        <v/>
      </c>
      <c r="T106" t="str">
        <f>IFERROR(INDEX('Enter Draw'!$A$3:$I$252,MATCH(SMALL('Enter Draw'!$M$3:$M$252,V106),'Enter Draw'!$M$3:$M$252,0),6),"")</f>
        <v/>
      </c>
      <c r="U106" t="str">
        <f>IFERROR(INDEX('Enter Draw'!$A$3:$G$252,MATCH(SMALL('Enter Draw'!$M$3:$M$252,V106),'Enter Draw'!$M$3:$M$252,0),7),"")</f>
        <v/>
      </c>
      <c r="V106">
        <v>105</v>
      </c>
    </row>
    <row r="107" spans="1:22">
      <c r="A107" s="1" t="str">
        <f>IF(B107="","",IF(INDEX('Enter Draw'!$C$3:$G$252,MATCH(SMALL('Enter Draw'!$I$3:$I$252,D107),'Enter Draw'!$I$3:$I$252,0),1)="yco","yco",D107))</f>
        <v/>
      </c>
      <c r="B107" t="str">
        <f>IFERROR(INDEX('Enter Draw'!$C$3:$I$252,MATCH(SMALL('Enter Draw'!$I$3:$I$252,D107),'Enter Draw'!$I$3:$I$252,0),4),"")</f>
        <v/>
      </c>
      <c r="C107" t="str">
        <f>IFERROR(INDEX('Enter Draw'!$C$3:$G$252,MATCH(SMALL('Enter Draw'!$I$3:$I$252,D107),'Enter Draw'!$I$3:$I$252,0),5),"")</f>
        <v/>
      </c>
      <c r="D107">
        <v>89</v>
      </c>
      <c r="F107" s="1" t="str">
        <f>IF(G107="","",IF(INDEX('Enter Draw'!$D$3:$G$252,MATCH(SMALL('Enter Draw'!$J$3:$J$252,D107),'Enter Draw'!$J$3:$J$252,0),1)="co","co",IF(INDEX('Enter Draw'!$D$3:$G$252,MATCH(SMALL('Enter Draw'!$J$3:$J$252,D107),'Enter Draw'!$J$3:$J$252,0),1)="yco","yco",D107)))</f>
        <v/>
      </c>
      <c r="G107" t="str">
        <f>IFERROR(INDEX('Enter Draw'!$D$3:$G$252,MATCH(SMALL('Enter Draw'!$J$3:$J$252,D107),'Enter Draw'!$J$3:$J$252,0),3),"")</f>
        <v/>
      </c>
      <c r="H107" t="str">
        <f>IFERROR(INDEX('Enter Draw'!$D$3:$G$252,MATCH(SMALL('Enter Draw'!$J$3:$J$252,D107),'Enter Draw'!$J$3:$J$252,0),4),"")</f>
        <v/>
      </c>
      <c r="J107" s="1" t="str">
        <f t="shared" si="35"/>
        <v/>
      </c>
      <c r="K107" t="str">
        <f>IFERROR(INDEX('Enter Draw'!$E$3:$G$252,MATCH(SMALL('Enter Draw'!$K$3:$K$252,D107),'Enter Draw'!$K$3:$K$252,0),2),"")</f>
        <v/>
      </c>
      <c r="L107" t="str">
        <f>IFERROR(INDEX('Enter Draw'!$E$3:$G$252,MATCH(SMALL('Enter Draw'!$K$3:$K$252,D107),'Enter Draw'!$K$3:$K$252,0),3),"")</f>
        <v/>
      </c>
      <c r="N107" s="1" t="str">
        <f t="shared" si="36"/>
        <v/>
      </c>
      <c r="O107" t="str">
        <f>IFERROR(INDEX('Enter Draw'!$A$3:$I$252,MATCH(SMALL('Enter Draw'!$L$3:$L$252,Q107),'Enter Draw'!$L$3:$L$252,0),6),"")</f>
        <v/>
      </c>
      <c r="P107" t="str">
        <f>IFERROR(INDEX('Enter Draw'!$A$3:$G$252,MATCH(SMALL('Enter Draw'!$L$3:$L$252,Q107),'Enter Draw'!$L$3:$L$252,0),7),"")</f>
        <v/>
      </c>
      <c r="Q107">
        <v>89</v>
      </c>
      <c r="S107" s="1" t="str">
        <f t="shared" si="22"/>
        <v/>
      </c>
      <c r="T107" t="str">
        <f>IFERROR(INDEX('Enter Draw'!$A$3:$I$252,MATCH(SMALL('Enter Draw'!$M$3:$M$252,V107),'Enter Draw'!$M$3:$M$252,0),6),"")</f>
        <v/>
      </c>
      <c r="U107" t="str">
        <f>IFERROR(INDEX('Enter Draw'!$A$3:$G$252,MATCH(SMALL('Enter Draw'!$M$3:$M$252,V107),'Enter Draw'!$M$3:$M$252,0),7),"")</f>
        <v/>
      </c>
      <c r="V107">
        <v>106</v>
      </c>
    </row>
    <row r="108" spans="1:22">
      <c r="A108" s="1" t="str">
        <f>IF(B108="","",IF(INDEX('Enter Draw'!$C$3:$G$252,MATCH(SMALL('Enter Draw'!$I$3:$I$252,D108),'Enter Draw'!$I$3:$I$252,0),1)="yco","yco",D108))</f>
        <v/>
      </c>
      <c r="B108" t="str">
        <f>IFERROR(INDEX('Enter Draw'!$C$3:$I$252,MATCH(SMALL('Enter Draw'!$I$3:$I$252,D108),'Enter Draw'!$I$3:$I$252,0),4),"")</f>
        <v/>
      </c>
      <c r="C108" t="str">
        <f>IFERROR(INDEX('Enter Draw'!$C$3:$G$252,MATCH(SMALL('Enter Draw'!$I$3:$I$252,D108),'Enter Draw'!$I$3:$I$252,0),5),"")</f>
        <v/>
      </c>
      <c r="D108">
        <v>90</v>
      </c>
      <c r="F108" s="1" t="str">
        <f>IF(G108="","",IF(INDEX('Enter Draw'!$D$3:$G$252,MATCH(SMALL('Enter Draw'!$J$3:$J$252,D108),'Enter Draw'!$J$3:$J$252,0),1)="co","co",IF(INDEX('Enter Draw'!$D$3:$G$252,MATCH(SMALL('Enter Draw'!$J$3:$J$252,D108),'Enter Draw'!$J$3:$J$252,0),1)="yco","yco",D108)))</f>
        <v/>
      </c>
      <c r="G108" t="str">
        <f>IFERROR(INDEX('Enter Draw'!$D$3:$G$252,MATCH(SMALL('Enter Draw'!$J$3:$J$252,D108),'Enter Draw'!$J$3:$J$252,0),3),"")</f>
        <v/>
      </c>
      <c r="H108" t="str">
        <f>IFERROR(INDEX('Enter Draw'!$D$3:$G$252,MATCH(SMALL('Enter Draw'!$J$3:$J$252,D108),'Enter Draw'!$J$3:$J$252,0),4),"")</f>
        <v/>
      </c>
      <c r="J108" s="1" t="str">
        <f t="shared" si="35"/>
        <v/>
      </c>
      <c r="K108" t="str">
        <f>IFERROR(INDEX('Enter Draw'!$E$3:$G$252,MATCH(SMALL('Enter Draw'!$K$3:$K$252,D108),'Enter Draw'!$K$3:$K$252,0),2),"")</f>
        <v/>
      </c>
      <c r="L108" t="str">
        <f>IFERROR(INDEX('Enter Draw'!$E$3:$G$252,MATCH(SMALL('Enter Draw'!$K$3:$K$252,D108),'Enter Draw'!$K$3:$K$252,0),3),"")</f>
        <v/>
      </c>
      <c r="N108" s="1" t="str">
        <f t="shared" si="36"/>
        <v/>
      </c>
      <c r="O108" t="str">
        <f>IFERROR(INDEX('Enter Draw'!$A$3:$I$252,MATCH(SMALL('Enter Draw'!$L$3:$L$252,Q108),'Enter Draw'!$L$3:$L$252,0),6),"")</f>
        <v/>
      </c>
      <c r="P108" t="str">
        <f>IFERROR(INDEX('Enter Draw'!$A$3:$G$252,MATCH(SMALL('Enter Draw'!$L$3:$L$252,Q108),'Enter Draw'!$L$3:$L$252,0),7),"")</f>
        <v/>
      </c>
      <c r="Q108">
        <v>90</v>
      </c>
      <c r="S108" s="1" t="str">
        <f t="shared" si="22"/>
        <v/>
      </c>
      <c r="T108" t="str">
        <f>IFERROR(INDEX('Enter Draw'!$A$3:$I$252,MATCH(SMALL('Enter Draw'!$M$3:$M$252,V108),'Enter Draw'!$M$3:$M$252,0),6),"")</f>
        <v/>
      </c>
      <c r="U108" t="str">
        <f>IFERROR(INDEX('Enter Draw'!$A$3:$G$252,MATCH(SMALL('Enter Draw'!$M$3:$M$252,V108),'Enter Draw'!$M$3:$M$252,0),7),"")</f>
        <v/>
      </c>
      <c r="V108">
        <v>107</v>
      </c>
    </row>
    <row r="109" spans="1:22">
      <c r="S109" s="1" t="str">
        <f t="shared" si="22"/>
        <v/>
      </c>
      <c r="T109" t="str">
        <f>IFERROR(INDEX('Enter Draw'!$A$3:$I$252,MATCH(SMALL('Enter Draw'!$M$3:$M$252,V109),'Enter Draw'!$M$3:$M$252,0),6),"")</f>
        <v/>
      </c>
      <c r="U109" t="str">
        <f>IFERROR(INDEX('Enter Draw'!$A$3:$G$252,MATCH(SMALL('Enter Draw'!$M$3:$M$252,V109),'Enter Draw'!$M$3:$M$252,0),7),"")</f>
        <v/>
      </c>
      <c r="V109">
        <v>108</v>
      </c>
    </row>
    <row r="110" spans="1:22">
      <c r="A110" s="1" t="str">
        <f>IF(B110="","",IF(INDEX('Enter Draw'!$C$3:$G$252,MATCH(SMALL('Enter Draw'!$I$3:$I$252,D110),'Enter Draw'!$I$3:$I$252,0),1)="yco","yco",D110))</f>
        <v/>
      </c>
      <c r="B110" t="str">
        <f>IFERROR(INDEX('Enter Draw'!$C$3:$I$252,MATCH(SMALL('Enter Draw'!$I$3:$I$252,D110),'Enter Draw'!$I$3:$I$252,0),4),"")</f>
        <v/>
      </c>
      <c r="C110" t="str">
        <f>IFERROR(INDEX('Enter Draw'!$C$3:$G$252,MATCH(SMALL('Enter Draw'!$I$3:$I$252,D110),'Enter Draw'!$I$3:$I$252,0),5),"")</f>
        <v/>
      </c>
      <c r="D110">
        <v>91</v>
      </c>
      <c r="F110" s="1" t="str">
        <f>IF(G110="","",IF(INDEX('Enter Draw'!$D$3:$G$252,MATCH(SMALL('Enter Draw'!$J$3:$J$252,D110),'Enter Draw'!$J$3:$J$252,0),1)="co","co",IF(INDEX('Enter Draw'!$D$3:$G$252,MATCH(SMALL('Enter Draw'!$J$3:$J$252,D110),'Enter Draw'!$J$3:$J$252,0),1)="yco","yco",D110)))</f>
        <v/>
      </c>
      <c r="G110" t="str">
        <f>IFERROR(INDEX('Enter Draw'!$D$3:$G$252,MATCH(SMALL('Enter Draw'!$J$3:$J$252,D110),'Enter Draw'!$J$3:$J$252,0),3),"")</f>
        <v/>
      </c>
      <c r="H110" t="str">
        <f>IFERROR(INDEX('Enter Draw'!$D$3:$G$252,MATCH(SMALL('Enter Draw'!$J$3:$J$252,D110),'Enter Draw'!$J$3:$J$252,0),4),"")</f>
        <v/>
      </c>
      <c r="J110" s="1" t="str">
        <f t="shared" ref="J110:J114" si="37">IF(K110="","",D110)</f>
        <v/>
      </c>
      <c r="K110" t="str">
        <f>IFERROR(INDEX('Enter Draw'!$E$3:$G$252,MATCH(SMALL('Enter Draw'!$K$3:$K$252,D110),'Enter Draw'!$K$3:$K$252,0),2),"")</f>
        <v/>
      </c>
      <c r="L110" t="str">
        <f>IFERROR(INDEX('Enter Draw'!$E$3:$G$252,MATCH(SMALL('Enter Draw'!$K$3:$K$252,D110),'Enter Draw'!$K$3:$K$252,0),3),"")</f>
        <v/>
      </c>
      <c r="N110" s="1" t="str">
        <f t="shared" ref="N110:N114" si="38">IF(O110="","",Q110)</f>
        <v/>
      </c>
      <c r="O110" t="str">
        <f>IFERROR(INDEX('Enter Draw'!$A$3:$I$252,MATCH(SMALL('Enter Draw'!$L$3:$L$252,Q110),'Enter Draw'!$L$3:$L$252,0),6),"")</f>
        <v/>
      </c>
      <c r="P110" t="str">
        <f>IFERROR(INDEX('Enter Draw'!$A$3:$G$252,MATCH(SMALL('Enter Draw'!$L$3:$L$252,Q110),'Enter Draw'!$L$3:$L$252,0),7),"")</f>
        <v/>
      </c>
      <c r="Q110">
        <v>91</v>
      </c>
      <c r="S110" s="1" t="str">
        <f t="shared" si="22"/>
        <v/>
      </c>
      <c r="T110" t="str">
        <f>IFERROR(INDEX('Enter Draw'!$A$3:$I$252,MATCH(SMALL('Enter Draw'!$M$3:$M$252,V110),'Enter Draw'!$M$3:$M$252,0),6),"")</f>
        <v/>
      </c>
      <c r="U110" t="str">
        <f>IFERROR(INDEX('Enter Draw'!$A$3:$G$252,MATCH(SMALL('Enter Draw'!$M$3:$M$252,V110),'Enter Draw'!$M$3:$M$252,0),7),"")</f>
        <v/>
      </c>
      <c r="V110">
        <v>109</v>
      </c>
    </row>
    <row r="111" spans="1:22">
      <c r="A111" s="1" t="str">
        <f>IF(B111="","",IF(INDEX('Enter Draw'!$C$3:$G$252,MATCH(SMALL('Enter Draw'!$I$3:$I$252,D111),'Enter Draw'!$I$3:$I$252,0),1)="yco","yco",D111))</f>
        <v/>
      </c>
      <c r="B111" t="str">
        <f>IFERROR(INDEX('Enter Draw'!$C$3:$I$252,MATCH(SMALL('Enter Draw'!$I$3:$I$252,D111),'Enter Draw'!$I$3:$I$252,0),4),"")</f>
        <v/>
      </c>
      <c r="C111" t="str">
        <f>IFERROR(INDEX('Enter Draw'!$C$3:$G$252,MATCH(SMALL('Enter Draw'!$I$3:$I$252,D111),'Enter Draw'!$I$3:$I$252,0),5),"")</f>
        <v/>
      </c>
      <c r="D111">
        <v>92</v>
      </c>
      <c r="F111" s="1" t="str">
        <f>IF(G111="","",IF(INDEX('Enter Draw'!$D$3:$G$252,MATCH(SMALL('Enter Draw'!$J$3:$J$252,D111),'Enter Draw'!$J$3:$J$252,0),1)="co","co",IF(INDEX('Enter Draw'!$D$3:$G$252,MATCH(SMALL('Enter Draw'!$J$3:$J$252,D111),'Enter Draw'!$J$3:$J$252,0),1)="yco","yco",D111)))</f>
        <v/>
      </c>
      <c r="G111" t="str">
        <f>IFERROR(INDEX('Enter Draw'!$D$3:$G$252,MATCH(SMALL('Enter Draw'!$J$3:$J$252,D111),'Enter Draw'!$J$3:$J$252,0),3),"")</f>
        <v/>
      </c>
      <c r="H111" t="str">
        <f>IFERROR(INDEX('Enter Draw'!$D$3:$G$252,MATCH(SMALL('Enter Draw'!$J$3:$J$252,D111),'Enter Draw'!$J$3:$J$252,0),4),"")</f>
        <v/>
      </c>
      <c r="J111" s="1" t="str">
        <f t="shared" si="37"/>
        <v/>
      </c>
      <c r="K111" t="str">
        <f>IFERROR(INDEX('Enter Draw'!$E$3:$G$252,MATCH(SMALL('Enter Draw'!$K$3:$K$252,D111),'Enter Draw'!$K$3:$K$252,0),2),"")</f>
        <v/>
      </c>
      <c r="L111" t="str">
        <f>IFERROR(INDEX('Enter Draw'!$E$3:$G$252,MATCH(SMALL('Enter Draw'!$K$3:$K$252,D111),'Enter Draw'!$K$3:$K$252,0),3),"")</f>
        <v/>
      </c>
      <c r="N111" s="1" t="str">
        <f t="shared" si="38"/>
        <v/>
      </c>
      <c r="O111" t="str">
        <f>IFERROR(INDEX('Enter Draw'!$A$3:$I$252,MATCH(SMALL('Enter Draw'!$L$3:$L$252,Q111),'Enter Draw'!$L$3:$L$252,0),6),"")</f>
        <v/>
      </c>
      <c r="P111" t="str">
        <f>IFERROR(INDEX('Enter Draw'!$A$3:$G$252,MATCH(SMALL('Enter Draw'!$L$3:$L$252,Q111),'Enter Draw'!$L$3:$L$252,0),7),"")</f>
        <v/>
      </c>
      <c r="Q111">
        <v>92</v>
      </c>
      <c r="S111" s="1" t="str">
        <f t="shared" si="22"/>
        <v/>
      </c>
      <c r="T111" t="str">
        <f>IFERROR(INDEX('Enter Draw'!$A$3:$I$252,MATCH(SMALL('Enter Draw'!$M$3:$M$252,V111),'Enter Draw'!$M$3:$M$252,0),6),"")</f>
        <v/>
      </c>
      <c r="U111" t="str">
        <f>IFERROR(INDEX('Enter Draw'!$A$3:$G$252,MATCH(SMALL('Enter Draw'!$M$3:$M$252,V111),'Enter Draw'!$M$3:$M$252,0),7),"")</f>
        <v/>
      </c>
      <c r="V111">
        <v>110</v>
      </c>
    </row>
    <row r="112" spans="1:22">
      <c r="A112" s="1" t="str">
        <f>IF(B112="","",IF(INDEX('Enter Draw'!$C$3:$G$252,MATCH(SMALL('Enter Draw'!$I$3:$I$252,D112),'Enter Draw'!$I$3:$I$252,0),1)="yco","yco",D112))</f>
        <v/>
      </c>
      <c r="B112" t="str">
        <f>IFERROR(INDEX('Enter Draw'!$C$3:$I$252,MATCH(SMALL('Enter Draw'!$I$3:$I$252,D112),'Enter Draw'!$I$3:$I$252,0),4),"")</f>
        <v/>
      </c>
      <c r="C112" t="str">
        <f>IFERROR(INDEX('Enter Draw'!$C$3:$G$252,MATCH(SMALL('Enter Draw'!$I$3:$I$252,D112),'Enter Draw'!$I$3:$I$252,0),5),"")</f>
        <v/>
      </c>
      <c r="D112">
        <v>93</v>
      </c>
      <c r="F112" s="1" t="str">
        <f>IF(G112="","",IF(INDEX('Enter Draw'!$D$3:$G$252,MATCH(SMALL('Enter Draw'!$J$3:$J$252,D112),'Enter Draw'!$J$3:$J$252,0),1)="co","co",IF(INDEX('Enter Draw'!$D$3:$G$252,MATCH(SMALL('Enter Draw'!$J$3:$J$252,D112),'Enter Draw'!$J$3:$J$252,0),1)="yco","yco",D112)))</f>
        <v/>
      </c>
      <c r="G112" t="str">
        <f>IFERROR(INDEX('Enter Draw'!$D$3:$G$252,MATCH(SMALL('Enter Draw'!$J$3:$J$252,D112),'Enter Draw'!$J$3:$J$252,0),3),"")</f>
        <v/>
      </c>
      <c r="H112" t="str">
        <f>IFERROR(INDEX('Enter Draw'!$D$3:$G$252,MATCH(SMALL('Enter Draw'!$J$3:$J$252,D112),'Enter Draw'!$J$3:$J$252,0),4),"")</f>
        <v/>
      </c>
      <c r="J112" s="1" t="str">
        <f t="shared" si="37"/>
        <v/>
      </c>
      <c r="K112" t="str">
        <f>IFERROR(INDEX('Enter Draw'!$E$3:$G$252,MATCH(SMALL('Enter Draw'!$K$3:$K$252,D112),'Enter Draw'!$K$3:$K$252,0),2),"")</f>
        <v/>
      </c>
      <c r="L112" t="str">
        <f>IFERROR(INDEX('Enter Draw'!$E$3:$G$252,MATCH(SMALL('Enter Draw'!$K$3:$K$252,D112),'Enter Draw'!$K$3:$K$252,0),3),"")</f>
        <v/>
      </c>
      <c r="N112" s="1" t="str">
        <f t="shared" si="38"/>
        <v/>
      </c>
      <c r="O112" t="str">
        <f>IFERROR(INDEX('Enter Draw'!$A$3:$I$252,MATCH(SMALL('Enter Draw'!$L$3:$L$252,Q112),'Enter Draw'!$L$3:$L$252,0),6),"")</f>
        <v/>
      </c>
      <c r="P112" t="str">
        <f>IFERROR(INDEX('Enter Draw'!$A$3:$G$252,MATCH(SMALL('Enter Draw'!$L$3:$L$252,Q112),'Enter Draw'!$L$3:$L$252,0),7),"")</f>
        <v/>
      </c>
      <c r="Q112">
        <v>93</v>
      </c>
      <c r="S112" s="1" t="str">
        <f t="shared" si="22"/>
        <v/>
      </c>
      <c r="T112" t="str">
        <f>IFERROR(INDEX('Enter Draw'!$A$3:$I$252,MATCH(SMALL('Enter Draw'!$M$3:$M$252,V112),'Enter Draw'!$M$3:$M$252,0),6),"")</f>
        <v/>
      </c>
      <c r="U112" t="str">
        <f>IFERROR(INDEX('Enter Draw'!$A$3:$G$252,MATCH(SMALL('Enter Draw'!$M$3:$M$252,V112),'Enter Draw'!$M$3:$M$252,0),7),"")</f>
        <v/>
      </c>
      <c r="V112">
        <v>111</v>
      </c>
    </row>
    <row r="113" spans="1:22">
      <c r="A113" s="1" t="str">
        <f>IF(B113="","",IF(INDEX('Enter Draw'!$C$3:$G$252,MATCH(SMALL('Enter Draw'!$I$3:$I$252,D113),'Enter Draw'!$I$3:$I$252,0),1)="yco","yco",D113))</f>
        <v/>
      </c>
      <c r="B113" t="str">
        <f>IFERROR(INDEX('Enter Draw'!$C$3:$I$252,MATCH(SMALL('Enter Draw'!$I$3:$I$252,D113),'Enter Draw'!$I$3:$I$252,0),4),"")</f>
        <v/>
      </c>
      <c r="C113" t="str">
        <f>IFERROR(INDEX('Enter Draw'!$C$3:$G$252,MATCH(SMALL('Enter Draw'!$I$3:$I$252,D113),'Enter Draw'!$I$3:$I$252,0),5),"")</f>
        <v/>
      </c>
      <c r="D113">
        <v>94</v>
      </c>
      <c r="F113" s="1" t="str">
        <f>IF(G113="","",IF(INDEX('Enter Draw'!$D$3:$G$252,MATCH(SMALL('Enter Draw'!$J$3:$J$252,D113),'Enter Draw'!$J$3:$J$252,0),1)="co","co",IF(INDEX('Enter Draw'!$D$3:$G$252,MATCH(SMALL('Enter Draw'!$J$3:$J$252,D113),'Enter Draw'!$J$3:$J$252,0),1)="yco","yco",D113)))</f>
        <v/>
      </c>
      <c r="G113" t="str">
        <f>IFERROR(INDEX('Enter Draw'!$D$3:$G$252,MATCH(SMALL('Enter Draw'!$J$3:$J$252,D113),'Enter Draw'!$J$3:$J$252,0),3),"")</f>
        <v/>
      </c>
      <c r="H113" t="str">
        <f>IFERROR(INDEX('Enter Draw'!$D$3:$G$252,MATCH(SMALL('Enter Draw'!$J$3:$J$252,D113),'Enter Draw'!$J$3:$J$252,0),4),"")</f>
        <v/>
      </c>
      <c r="J113" s="1" t="str">
        <f t="shared" si="37"/>
        <v/>
      </c>
      <c r="K113" t="str">
        <f>IFERROR(INDEX('Enter Draw'!$E$3:$G$252,MATCH(SMALL('Enter Draw'!$K$3:$K$252,D113),'Enter Draw'!$K$3:$K$252,0),2),"")</f>
        <v/>
      </c>
      <c r="L113" t="str">
        <f>IFERROR(INDEX('Enter Draw'!$E$3:$G$252,MATCH(SMALL('Enter Draw'!$K$3:$K$252,D113),'Enter Draw'!$K$3:$K$252,0),3),"")</f>
        <v/>
      </c>
      <c r="N113" s="1" t="str">
        <f t="shared" si="38"/>
        <v/>
      </c>
      <c r="O113" t="str">
        <f>IFERROR(INDEX('Enter Draw'!$A$3:$I$252,MATCH(SMALL('Enter Draw'!$L$3:$L$252,Q113),'Enter Draw'!$L$3:$L$252,0),6),"")</f>
        <v/>
      </c>
      <c r="P113" t="str">
        <f>IFERROR(INDEX('Enter Draw'!$A$3:$G$252,MATCH(SMALL('Enter Draw'!$L$3:$L$252,Q113),'Enter Draw'!$L$3:$L$252,0),7),"")</f>
        <v/>
      </c>
      <c r="Q113">
        <v>94</v>
      </c>
      <c r="S113" s="1" t="str">
        <f t="shared" si="22"/>
        <v/>
      </c>
      <c r="T113" t="str">
        <f>IFERROR(INDEX('Enter Draw'!$A$3:$I$252,MATCH(SMALL('Enter Draw'!$M$3:$M$252,V113),'Enter Draw'!$M$3:$M$252,0),6),"")</f>
        <v/>
      </c>
      <c r="U113" t="str">
        <f>IFERROR(INDEX('Enter Draw'!$A$3:$G$252,MATCH(SMALL('Enter Draw'!$M$3:$M$252,V113),'Enter Draw'!$M$3:$M$252,0),7),"")</f>
        <v/>
      </c>
      <c r="V113">
        <v>112</v>
      </c>
    </row>
    <row r="114" spans="1:22">
      <c r="A114" s="1" t="str">
        <f>IF(B114="","",IF(INDEX('Enter Draw'!$C$3:$G$252,MATCH(SMALL('Enter Draw'!$I$3:$I$252,D114),'Enter Draw'!$I$3:$I$252,0),1)="yco","yco",D114))</f>
        <v/>
      </c>
      <c r="B114" t="str">
        <f>IFERROR(INDEX('Enter Draw'!$C$3:$I$252,MATCH(SMALL('Enter Draw'!$I$3:$I$252,D114),'Enter Draw'!$I$3:$I$252,0),4),"")</f>
        <v/>
      </c>
      <c r="C114" t="str">
        <f>IFERROR(INDEX('Enter Draw'!$C$3:$G$252,MATCH(SMALL('Enter Draw'!$I$3:$I$252,D114),'Enter Draw'!$I$3:$I$252,0),5),"")</f>
        <v/>
      </c>
      <c r="D114">
        <v>95</v>
      </c>
      <c r="F114" s="1" t="str">
        <f>IF(G114="","",IF(INDEX('Enter Draw'!$D$3:$G$252,MATCH(SMALL('Enter Draw'!$J$3:$J$252,D114),'Enter Draw'!$J$3:$J$252,0),1)="co","co",IF(INDEX('Enter Draw'!$D$3:$G$252,MATCH(SMALL('Enter Draw'!$J$3:$J$252,D114),'Enter Draw'!$J$3:$J$252,0),1)="yco","yco",D114)))</f>
        <v/>
      </c>
      <c r="G114" t="str">
        <f>IFERROR(INDEX('Enter Draw'!$D$3:$G$252,MATCH(SMALL('Enter Draw'!$J$3:$J$252,D114),'Enter Draw'!$J$3:$J$252,0),3),"")</f>
        <v/>
      </c>
      <c r="H114" t="str">
        <f>IFERROR(INDEX('Enter Draw'!$D$3:$G$252,MATCH(SMALL('Enter Draw'!$J$3:$J$252,D114),'Enter Draw'!$J$3:$J$252,0),4),"")</f>
        <v/>
      </c>
      <c r="J114" s="1" t="str">
        <f t="shared" si="37"/>
        <v/>
      </c>
      <c r="K114" t="str">
        <f>IFERROR(INDEX('Enter Draw'!$E$3:$G$252,MATCH(SMALL('Enter Draw'!$K$3:$K$252,D114),'Enter Draw'!$K$3:$K$252,0),2),"")</f>
        <v/>
      </c>
      <c r="L114" t="str">
        <f>IFERROR(INDEX('Enter Draw'!$E$3:$G$252,MATCH(SMALL('Enter Draw'!$K$3:$K$252,D114),'Enter Draw'!$K$3:$K$252,0),3),"")</f>
        <v/>
      </c>
      <c r="N114" s="1" t="str">
        <f t="shared" si="38"/>
        <v/>
      </c>
      <c r="O114" t="str">
        <f>IFERROR(INDEX('Enter Draw'!$A$3:$I$252,MATCH(SMALL('Enter Draw'!$L$3:$L$252,Q114),'Enter Draw'!$L$3:$L$252,0),6),"")</f>
        <v/>
      </c>
      <c r="P114" t="str">
        <f>IFERROR(INDEX('Enter Draw'!$A$3:$G$252,MATCH(SMALL('Enter Draw'!$L$3:$L$252,Q114),'Enter Draw'!$L$3:$L$252,0),7),"")</f>
        <v/>
      </c>
      <c r="Q114">
        <v>95</v>
      </c>
      <c r="S114" s="1" t="str">
        <f t="shared" si="22"/>
        <v/>
      </c>
      <c r="T114" t="str">
        <f>IFERROR(INDEX('Enter Draw'!$A$3:$I$252,MATCH(SMALL('Enter Draw'!$M$3:$M$252,V114),'Enter Draw'!$M$3:$M$252,0),6),"")</f>
        <v/>
      </c>
      <c r="U114" t="str">
        <f>IFERROR(INDEX('Enter Draw'!$A$3:$G$252,MATCH(SMALL('Enter Draw'!$M$3:$M$252,V114),'Enter Draw'!$M$3:$M$252,0),7),"")</f>
        <v/>
      </c>
      <c r="V114">
        <v>113</v>
      </c>
    </row>
    <row r="115" spans="1:22">
      <c r="S115" s="1" t="str">
        <f t="shared" si="22"/>
        <v/>
      </c>
      <c r="T115" t="str">
        <f>IFERROR(INDEX('Enter Draw'!$A$3:$I$252,MATCH(SMALL('Enter Draw'!$M$3:$M$252,V115),'Enter Draw'!$M$3:$M$252,0),6),"")</f>
        <v/>
      </c>
      <c r="U115" t="str">
        <f>IFERROR(INDEX('Enter Draw'!$A$3:$G$252,MATCH(SMALL('Enter Draw'!$M$3:$M$252,V115),'Enter Draw'!$M$3:$M$252,0),7),"")</f>
        <v/>
      </c>
      <c r="V115">
        <v>114</v>
      </c>
    </row>
    <row r="116" spans="1:22">
      <c r="A116" s="1" t="str">
        <f>IF(B116="","",IF(INDEX('Enter Draw'!$C$3:$G$252,MATCH(SMALL('Enter Draw'!$I$3:$I$252,D116),'Enter Draw'!$I$3:$I$252,0),1)="yco","yco",D116))</f>
        <v/>
      </c>
      <c r="B116" t="str">
        <f>IFERROR(INDEX('Enter Draw'!$C$3:$I$252,MATCH(SMALL('Enter Draw'!$I$3:$I$252,D116),'Enter Draw'!$I$3:$I$252,0),4),"")</f>
        <v/>
      </c>
      <c r="C116" t="str">
        <f>IFERROR(INDEX('Enter Draw'!$C$3:$G$252,MATCH(SMALL('Enter Draw'!$I$3:$I$252,D116),'Enter Draw'!$I$3:$I$252,0),5),"")</f>
        <v/>
      </c>
      <c r="D116">
        <v>96</v>
      </c>
      <c r="F116" s="1" t="str">
        <f>IF(G116="","",IF(INDEX('Enter Draw'!$D$3:$G$252,MATCH(SMALL('Enter Draw'!$J$3:$J$252,D116),'Enter Draw'!$J$3:$J$252,0),1)="co","co",IF(INDEX('Enter Draw'!$D$3:$G$252,MATCH(SMALL('Enter Draw'!$J$3:$J$252,D116),'Enter Draw'!$J$3:$J$252,0),1)="yco","yco",D116)))</f>
        <v/>
      </c>
      <c r="G116" t="str">
        <f>IFERROR(INDEX('Enter Draw'!$D$3:$G$252,MATCH(SMALL('Enter Draw'!$J$3:$J$252,D116),'Enter Draw'!$J$3:$J$252,0),3),"")</f>
        <v/>
      </c>
      <c r="H116" t="str">
        <f>IFERROR(INDEX('Enter Draw'!$D$3:$G$252,MATCH(SMALL('Enter Draw'!$J$3:$J$252,D116),'Enter Draw'!$J$3:$J$252,0),4),"")</f>
        <v/>
      </c>
      <c r="J116" s="1" t="str">
        <f t="shared" ref="J116:J120" si="39">IF(K116="","",D116)</f>
        <v/>
      </c>
      <c r="K116" t="str">
        <f>IFERROR(INDEX('Enter Draw'!$E$3:$G$252,MATCH(SMALL('Enter Draw'!$K$3:$K$252,D116),'Enter Draw'!$K$3:$K$252,0),2),"")</f>
        <v/>
      </c>
      <c r="L116" t="str">
        <f>IFERROR(INDEX('Enter Draw'!$E$3:$G$252,MATCH(SMALL('Enter Draw'!$K$3:$K$252,D116),'Enter Draw'!$K$3:$K$252,0),3),"")</f>
        <v/>
      </c>
      <c r="N116" s="1" t="str">
        <f t="shared" ref="N116:N120" si="40">IF(O116="","",Q116)</f>
        <v/>
      </c>
      <c r="O116" t="str">
        <f>IFERROR(INDEX('Enter Draw'!$A$3:$I$252,MATCH(SMALL('Enter Draw'!$L$3:$L$252,Q116),'Enter Draw'!$L$3:$L$252,0),6),"")</f>
        <v/>
      </c>
      <c r="P116" t="str">
        <f>IFERROR(INDEX('Enter Draw'!$A$3:$G$252,MATCH(SMALL('Enter Draw'!$L$3:$L$252,Q116),'Enter Draw'!$L$3:$L$252,0),7),"")</f>
        <v/>
      </c>
      <c r="Q116">
        <v>96</v>
      </c>
      <c r="S116" s="1" t="str">
        <f t="shared" si="22"/>
        <v/>
      </c>
      <c r="T116" t="str">
        <f>IFERROR(INDEX('Enter Draw'!$A$3:$I$252,MATCH(SMALL('Enter Draw'!$M$3:$M$252,V116),'Enter Draw'!$M$3:$M$252,0),6),"")</f>
        <v/>
      </c>
      <c r="U116" t="str">
        <f>IFERROR(INDEX('Enter Draw'!$A$3:$G$252,MATCH(SMALL('Enter Draw'!$M$3:$M$252,V116),'Enter Draw'!$M$3:$M$252,0),7),"")</f>
        <v/>
      </c>
      <c r="V116">
        <v>115</v>
      </c>
    </row>
    <row r="117" spans="1:22">
      <c r="A117" s="1" t="str">
        <f>IF(B117="","",IF(INDEX('Enter Draw'!$C$3:$G$252,MATCH(SMALL('Enter Draw'!$I$3:$I$252,D117),'Enter Draw'!$I$3:$I$252,0),1)="yco","yco",D117))</f>
        <v/>
      </c>
      <c r="B117" t="str">
        <f>IFERROR(INDEX('Enter Draw'!$C$3:$I$252,MATCH(SMALL('Enter Draw'!$I$3:$I$252,D117),'Enter Draw'!$I$3:$I$252,0),4),"")</f>
        <v/>
      </c>
      <c r="C117" t="str">
        <f>IFERROR(INDEX('Enter Draw'!$C$3:$G$252,MATCH(SMALL('Enter Draw'!$I$3:$I$252,D117),'Enter Draw'!$I$3:$I$252,0),5),"")</f>
        <v/>
      </c>
      <c r="D117">
        <v>97</v>
      </c>
      <c r="F117" s="1" t="str">
        <f>IF(G117="","",IF(INDEX('Enter Draw'!$D$3:$G$252,MATCH(SMALL('Enter Draw'!$J$3:$J$252,D117),'Enter Draw'!$J$3:$J$252,0),1)="co","co",IF(INDEX('Enter Draw'!$D$3:$G$252,MATCH(SMALL('Enter Draw'!$J$3:$J$252,D117),'Enter Draw'!$J$3:$J$252,0),1)="yco","yco",D117)))</f>
        <v/>
      </c>
      <c r="G117" t="str">
        <f>IFERROR(INDEX('Enter Draw'!$D$3:$G$252,MATCH(SMALL('Enter Draw'!$J$3:$J$252,D117),'Enter Draw'!$J$3:$J$252,0),3),"")</f>
        <v/>
      </c>
      <c r="H117" t="str">
        <f>IFERROR(INDEX('Enter Draw'!$D$3:$G$252,MATCH(SMALL('Enter Draw'!$J$3:$J$252,D117),'Enter Draw'!$J$3:$J$252,0),4),"")</f>
        <v/>
      </c>
      <c r="J117" s="1" t="str">
        <f t="shared" si="39"/>
        <v/>
      </c>
      <c r="K117" t="str">
        <f>IFERROR(INDEX('Enter Draw'!$E$3:$G$252,MATCH(SMALL('Enter Draw'!$K$3:$K$252,D117),'Enter Draw'!$K$3:$K$252,0),2),"")</f>
        <v/>
      </c>
      <c r="L117" t="str">
        <f>IFERROR(INDEX('Enter Draw'!$E$3:$G$252,MATCH(SMALL('Enter Draw'!$K$3:$K$252,D117),'Enter Draw'!$K$3:$K$252,0),3),"")</f>
        <v/>
      </c>
      <c r="N117" s="1" t="str">
        <f t="shared" si="40"/>
        <v/>
      </c>
      <c r="O117" t="str">
        <f>IFERROR(INDEX('Enter Draw'!$A$3:$I$252,MATCH(SMALL('Enter Draw'!$L$3:$L$252,Q117),'Enter Draw'!$L$3:$L$252,0),6),"")</f>
        <v/>
      </c>
      <c r="P117" t="str">
        <f>IFERROR(INDEX('Enter Draw'!$A$3:$G$252,MATCH(SMALL('Enter Draw'!$L$3:$L$252,Q117),'Enter Draw'!$L$3:$L$252,0),7),"")</f>
        <v/>
      </c>
      <c r="Q117">
        <v>97</v>
      </c>
      <c r="S117" s="1" t="str">
        <f t="shared" si="22"/>
        <v/>
      </c>
      <c r="T117" t="str">
        <f>IFERROR(INDEX('Enter Draw'!$A$3:$I$252,MATCH(SMALL('Enter Draw'!$M$3:$M$252,V117),'Enter Draw'!$M$3:$M$252,0),6),"")</f>
        <v/>
      </c>
      <c r="U117" t="str">
        <f>IFERROR(INDEX('Enter Draw'!$A$3:$G$252,MATCH(SMALL('Enter Draw'!$M$3:$M$252,V117),'Enter Draw'!$M$3:$M$252,0),7),"")</f>
        <v/>
      </c>
      <c r="V117">
        <v>116</v>
      </c>
    </row>
    <row r="118" spans="1:22">
      <c r="A118" s="1" t="str">
        <f>IF(B118="","",IF(INDEX('Enter Draw'!$C$3:$G$252,MATCH(SMALL('Enter Draw'!$I$3:$I$252,D118),'Enter Draw'!$I$3:$I$252,0),1)="yco","yco",D118))</f>
        <v/>
      </c>
      <c r="B118" t="str">
        <f>IFERROR(INDEX('Enter Draw'!$C$3:$I$252,MATCH(SMALL('Enter Draw'!$I$3:$I$252,D118),'Enter Draw'!$I$3:$I$252,0),4),"")</f>
        <v/>
      </c>
      <c r="C118" t="str">
        <f>IFERROR(INDEX('Enter Draw'!$C$3:$G$252,MATCH(SMALL('Enter Draw'!$I$3:$I$252,D118),'Enter Draw'!$I$3:$I$252,0),5),"")</f>
        <v/>
      </c>
      <c r="D118">
        <v>98</v>
      </c>
      <c r="F118" s="1" t="str">
        <f>IF(G118="","",IF(INDEX('Enter Draw'!$D$3:$G$252,MATCH(SMALL('Enter Draw'!$J$3:$J$252,D118),'Enter Draw'!$J$3:$J$252,0),1)="co","co",IF(INDEX('Enter Draw'!$D$3:$G$252,MATCH(SMALL('Enter Draw'!$J$3:$J$252,D118),'Enter Draw'!$J$3:$J$252,0),1)="yco","yco",D118)))</f>
        <v/>
      </c>
      <c r="G118" t="str">
        <f>IFERROR(INDEX('Enter Draw'!$D$3:$G$252,MATCH(SMALL('Enter Draw'!$J$3:$J$252,D118),'Enter Draw'!$J$3:$J$252,0),3),"")</f>
        <v/>
      </c>
      <c r="H118" t="str">
        <f>IFERROR(INDEX('Enter Draw'!$D$3:$G$252,MATCH(SMALL('Enter Draw'!$J$3:$J$252,D118),'Enter Draw'!$J$3:$J$252,0),4),"")</f>
        <v/>
      </c>
      <c r="J118" s="1" t="str">
        <f t="shared" si="39"/>
        <v/>
      </c>
      <c r="K118" t="str">
        <f>IFERROR(INDEX('Enter Draw'!$E$3:$G$252,MATCH(SMALL('Enter Draw'!$K$3:$K$252,D118),'Enter Draw'!$K$3:$K$252,0),2),"")</f>
        <v/>
      </c>
      <c r="L118" t="str">
        <f>IFERROR(INDEX('Enter Draw'!$E$3:$G$252,MATCH(SMALL('Enter Draw'!$K$3:$K$252,D118),'Enter Draw'!$K$3:$K$252,0),3),"")</f>
        <v/>
      </c>
      <c r="N118" s="1" t="str">
        <f t="shared" si="40"/>
        <v/>
      </c>
      <c r="O118" t="str">
        <f>IFERROR(INDEX('Enter Draw'!$A$3:$I$252,MATCH(SMALL('Enter Draw'!$L$3:$L$252,Q118),'Enter Draw'!$L$3:$L$252,0),6),"")</f>
        <v/>
      </c>
      <c r="P118" t="str">
        <f>IFERROR(INDEX('Enter Draw'!$A$3:$G$252,MATCH(SMALL('Enter Draw'!$L$3:$L$252,Q118),'Enter Draw'!$L$3:$L$252,0),7),"")</f>
        <v/>
      </c>
      <c r="Q118">
        <v>98</v>
      </c>
      <c r="S118" s="1" t="str">
        <f t="shared" si="22"/>
        <v/>
      </c>
      <c r="T118" t="str">
        <f>IFERROR(INDEX('Enter Draw'!$A$3:$I$252,MATCH(SMALL('Enter Draw'!$M$3:$M$252,V118),'Enter Draw'!$M$3:$M$252,0),6),"")</f>
        <v/>
      </c>
      <c r="U118" t="str">
        <f>IFERROR(INDEX('Enter Draw'!$A$3:$G$252,MATCH(SMALL('Enter Draw'!$M$3:$M$252,V118),'Enter Draw'!$M$3:$M$252,0),7),"")</f>
        <v/>
      </c>
      <c r="V118">
        <v>117</v>
      </c>
    </row>
    <row r="119" spans="1:22">
      <c r="A119" s="1" t="str">
        <f>IF(B119="","",IF(INDEX('Enter Draw'!$C$3:$G$252,MATCH(SMALL('Enter Draw'!$I$3:$I$252,D119),'Enter Draw'!$I$3:$I$252,0),1)="yco","yco",D119))</f>
        <v/>
      </c>
      <c r="B119" t="str">
        <f>IFERROR(INDEX('Enter Draw'!$C$3:$I$252,MATCH(SMALL('Enter Draw'!$I$3:$I$252,D119),'Enter Draw'!$I$3:$I$252,0),4),"")</f>
        <v/>
      </c>
      <c r="C119" t="str">
        <f>IFERROR(INDEX('Enter Draw'!$C$3:$G$252,MATCH(SMALL('Enter Draw'!$I$3:$I$252,D119),'Enter Draw'!$I$3:$I$252,0),5),"")</f>
        <v/>
      </c>
      <c r="D119">
        <v>99</v>
      </c>
      <c r="F119" s="1" t="str">
        <f>IF(G119="","",IF(INDEX('Enter Draw'!$D$3:$G$252,MATCH(SMALL('Enter Draw'!$J$3:$J$252,D119),'Enter Draw'!$J$3:$J$252,0),1)="co","co",IF(INDEX('Enter Draw'!$D$3:$G$252,MATCH(SMALL('Enter Draw'!$J$3:$J$252,D119),'Enter Draw'!$J$3:$J$252,0),1)="yco","yco",D119)))</f>
        <v/>
      </c>
      <c r="G119" t="str">
        <f>IFERROR(INDEX('Enter Draw'!$D$3:$G$252,MATCH(SMALL('Enter Draw'!$J$3:$J$252,D119),'Enter Draw'!$J$3:$J$252,0),3),"")</f>
        <v/>
      </c>
      <c r="H119" t="str">
        <f>IFERROR(INDEX('Enter Draw'!$D$3:$G$252,MATCH(SMALL('Enter Draw'!$J$3:$J$252,D119),'Enter Draw'!$J$3:$J$252,0),4),"")</f>
        <v/>
      </c>
      <c r="J119" s="1" t="str">
        <f t="shared" si="39"/>
        <v/>
      </c>
      <c r="K119" t="str">
        <f>IFERROR(INDEX('Enter Draw'!$E$3:$G$252,MATCH(SMALL('Enter Draw'!$K$3:$K$252,D119),'Enter Draw'!$K$3:$K$252,0),2),"")</f>
        <v/>
      </c>
      <c r="L119" t="str">
        <f>IFERROR(INDEX('Enter Draw'!$E$3:$G$252,MATCH(SMALL('Enter Draw'!$K$3:$K$252,D119),'Enter Draw'!$K$3:$K$252,0),3),"")</f>
        <v/>
      </c>
      <c r="N119" s="1" t="str">
        <f t="shared" si="40"/>
        <v/>
      </c>
      <c r="O119" t="str">
        <f>IFERROR(INDEX('Enter Draw'!$A$3:$I$252,MATCH(SMALL('Enter Draw'!$L$3:$L$252,Q119),'Enter Draw'!$L$3:$L$252,0),6),"")</f>
        <v/>
      </c>
      <c r="P119" t="str">
        <f>IFERROR(INDEX('Enter Draw'!$A$3:$G$252,MATCH(SMALL('Enter Draw'!$L$3:$L$252,Q119),'Enter Draw'!$L$3:$L$252,0),7),"")</f>
        <v/>
      </c>
      <c r="Q119">
        <v>99</v>
      </c>
      <c r="S119" s="1" t="str">
        <f t="shared" si="22"/>
        <v/>
      </c>
      <c r="T119" t="str">
        <f>IFERROR(INDEX('Enter Draw'!$A$3:$I$252,MATCH(SMALL('Enter Draw'!$M$3:$M$252,V119),'Enter Draw'!$M$3:$M$252,0),6),"")</f>
        <v/>
      </c>
      <c r="U119" t="str">
        <f>IFERROR(INDEX('Enter Draw'!$A$3:$G$252,MATCH(SMALL('Enter Draw'!$M$3:$M$252,V119),'Enter Draw'!$M$3:$M$252,0),7),"")</f>
        <v/>
      </c>
      <c r="V119">
        <v>118</v>
      </c>
    </row>
    <row r="120" spans="1:22">
      <c r="A120" s="1" t="str">
        <f>IF(B120="","",IF(INDEX('Enter Draw'!$C$3:$G$252,MATCH(SMALL('Enter Draw'!$I$3:$I$252,D120),'Enter Draw'!$I$3:$I$252,0),1)="yco","yco",D120))</f>
        <v/>
      </c>
      <c r="B120" t="str">
        <f>IFERROR(INDEX('Enter Draw'!$C$3:$I$252,MATCH(SMALL('Enter Draw'!$I$3:$I$252,D120),'Enter Draw'!$I$3:$I$252,0),4),"")</f>
        <v/>
      </c>
      <c r="C120" t="str">
        <f>IFERROR(INDEX('Enter Draw'!$C$3:$G$252,MATCH(SMALL('Enter Draw'!$I$3:$I$252,D120),'Enter Draw'!$I$3:$I$252,0),5),"")</f>
        <v/>
      </c>
      <c r="D120">
        <v>100</v>
      </c>
      <c r="F120" s="1" t="str">
        <f>IF(G120="","",IF(INDEX('Enter Draw'!$D$3:$G$252,MATCH(SMALL('Enter Draw'!$J$3:$J$252,D120),'Enter Draw'!$J$3:$J$252,0),1)="co","co",IF(INDEX('Enter Draw'!$D$3:$G$252,MATCH(SMALL('Enter Draw'!$J$3:$J$252,D120),'Enter Draw'!$J$3:$J$252,0),1)="yco","yco",D120)))</f>
        <v/>
      </c>
      <c r="G120" t="str">
        <f>IFERROR(INDEX('Enter Draw'!$D$3:$G$252,MATCH(SMALL('Enter Draw'!$J$3:$J$252,D120),'Enter Draw'!$J$3:$J$252,0),3),"")</f>
        <v/>
      </c>
      <c r="H120" t="str">
        <f>IFERROR(INDEX('Enter Draw'!$D$3:$G$252,MATCH(SMALL('Enter Draw'!$J$3:$J$252,D120),'Enter Draw'!$J$3:$J$252,0),4),"")</f>
        <v/>
      </c>
      <c r="J120" s="1" t="str">
        <f t="shared" si="39"/>
        <v/>
      </c>
      <c r="K120" t="str">
        <f>IFERROR(INDEX('Enter Draw'!$E$3:$G$252,MATCH(SMALL('Enter Draw'!$K$3:$K$252,D120),'Enter Draw'!$K$3:$K$252,0),2),"")</f>
        <v/>
      </c>
      <c r="L120" t="str">
        <f>IFERROR(INDEX('Enter Draw'!$E$3:$G$252,MATCH(SMALL('Enter Draw'!$K$3:$K$252,D120),'Enter Draw'!$K$3:$K$252,0),3),"")</f>
        <v/>
      </c>
      <c r="N120" s="1" t="str">
        <f t="shared" si="40"/>
        <v/>
      </c>
      <c r="O120" t="str">
        <f>IFERROR(INDEX('Enter Draw'!$A$3:$I$252,MATCH(SMALL('Enter Draw'!$L$3:$L$252,Q120),'Enter Draw'!$L$3:$L$252,0),6),"")</f>
        <v/>
      </c>
      <c r="P120" t="str">
        <f>IFERROR(INDEX('Enter Draw'!$A$3:$G$252,MATCH(SMALL('Enter Draw'!$L$3:$L$252,Q120),'Enter Draw'!$L$3:$L$252,0),7),"")</f>
        <v/>
      </c>
      <c r="Q120">
        <v>100</v>
      </c>
      <c r="S120" s="1" t="str">
        <f t="shared" si="22"/>
        <v/>
      </c>
      <c r="T120" t="str">
        <f>IFERROR(INDEX('Enter Draw'!$A$3:$I$252,MATCH(SMALL('Enter Draw'!$M$3:$M$252,V120),'Enter Draw'!$M$3:$M$252,0),6),"")</f>
        <v/>
      </c>
      <c r="U120" t="str">
        <f>IFERROR(INDEX('Enter Draw'!$A$3:$G$252,MATCH(SMALL('Enter Draw'!$M$3:$M$252,V120),'Enter Draw'!$M$3:$M$252,0),7),"")</f>
        <v/>
      </c>
      <c r="V120">
        <v>119</v>
      </c>
    </row>
    <row r="121" spans="1:22">
      <c r="S121" s="1" t="str">
        <f t="shared" si="22"/>
        <v/>
      </c>
      <c r="T121" t="str">
        <f>IFERROR(INDEX('Enter Draw'!$A$3:$I$252,MATCH(SMALL('Enter Draw'!$M$3:$M$252,V121),'Enter Draw'!$M$3:$M$252,0),6),"")</f>
        <v/>
      </c>
      <c r="U121" t="str">
        <f>IFERROR(INDEX('Enter Draw'!$A$3:$G$252,MATCH(SMALL('Enter Draw'!$M$3:$M$252,V121),'Enter Draw'!$M$3:$M$252,0),7),"")</f>
        <v/>
      </c>
      <c r="V121">
        <v>120</v>
      </c>
    </row>
    <row r="122" spans="1:22">
      <c r="A122" s="1" t="str">
        <f>IF(B122="","",IF(INDEX('Enter Draw'!$C$3:$G$252,MATCH(SMALL('Enter Draw'!$I$3:$I$252,D122),'Enter Draw'!$I$3:$I$252,0),1)="yco","yco",D122))</f>
        <v/>
      </c>
      <c r="B122" t="str">
        <f>IFERROR(INDEX('Enter Draw'!$C$3:$I$252,MATCH(SMALL('Enter Draw'!$I$3:$I$252,D122),'Enter Draw'!$I$3:$I$252,0),4),"")</f>
        <v/>
      </c>
      <c r="C122" t="str">
        <f>IFERROR(INDEX('Enter Draw'!$C$3:$G$252,MATCH(SMALL('Enter Draw'!$I$3:$I$252,D122),'Enter Draw'!$I$3:$I$252,0),5),"")</f>
        <v/>
      </c>
      <c r="D122">
        <v>101</v>
      </c>
      <c r="F122" s="1" t="str">
        <f>IF(G122="","",IF(INDEX('Enter Draw'!$D$3:$G$252,MATCH(SMALL('Enter Draw'!$J$3:$J$252,D122),'Enter Draw'!$J$3:$J$252,0),1)="co","co",IF(INDEX('Enter Draw'!$D$3:$G$252,MATCH(SMALL('Enter Draw'!$J$3:$J$252,D122),'Enter Draw'!$J$3:$J$252,0),1)="yco","yco",D122)))</f>
        <v/>
      </c>
      <c r="G122" t="str">
        <f>IFERROR(INDEX('Enter Draw'!$D$3:$G$252,MATCH(SMALL('Enter Draw'!$J$3:$J$252,D122),'Enter Draw'!$J$3:$J$252,0),3),"")</f>
        <v/>
      </c>
      <c r="H122" t="str">
        <f>IFERROR(INDEX('Enter Draw'!$D$3:$G$252,MATCH(SMALL('Enter Draw'!$J$3:$J$252,D122),'Enter Draw'!$J$3:$J$252,0),4),"")</f>
        <v/>
      </c>
      <c r="J122" s="1" t="str">
        <f t="shared" ref="J122:J126" si="41">IF(K122="","",D122)</f>
        <v/>
      </c>
      <c r="K122" t="str">
        <f>IFERROR(INDEX('Enter Draw'!$E$3:$G$252,MATCH(SMALL('Enter Draw'!$K$3:$K$252,D122),'Enter Draw'!$K$3:$K$252,0),2),"")</f>
        <v/>
      </c>
      <c r="L122" t="str">
        <f>IFERROR(INDEX('Enter Draw'!$E$3:$G$252,MATCH(SMALL('Enter Draw'!$K$3:$K$252,D122),'Enter Draw'!$K$3:$K$252,0),3),"")</f>
        <v/>
      </c>
      <c r="N122" s="1" t="str">
        <f t="shared" ref="N122:N126" si="42">IF(O122="","",Q122)</f>
        <v/>
      </c>
      <c r="O122" t="str">
        <f>IFERROR(INDEX('Enter Draw'!$A$3:$I$252,MATCH(SMALL('Enter Draw'!$L$3:$L$252,Q122),'Enter Draw'!$L$3:$L$252,0),6),"")</f>
        <v/>
      </c>
      <c r="P122" t="str">
        <f>IFERROR(INDEX('Enter Draw'!$A$3:$G$252,MATCH(SMALL('Enter Draw'!$L$3:$L$252,Q122),'Enter Draw'!$L$3:$L$252,0),7),"")</f>
        <v/>
      </c>
      <c r="Q122">
        <v>101</v>
      </c>
      <c r="S122" s="1" t="str">
        <f t="shared" si="22"/>
        <v/>
      </c>
      <c r="T122" t="str">
        <f>IFERROR(INDEX('Enter Draw'!$A$3:$I$252,MATCH(SMALL('Enter Draw'!$M$3:$M$252,V122),'Enter Draw'!$M$3:$M$252,0),6),"")</f>
        <v/>
      </c>
      <c r="U122" t="str">
        <f>IFERROR(INDEX('Enter Draw'!$A$3:$G$252,MATCH(SMALL('Enter Draw'!$M$3:$M$252,V122),'Enter Draw'!$M$3:$M$252,0),7),"")</f>
        <v/>
      </c>
      <c r="V122">
        <v>121</v>
      </c>
    </row>
    <row r="123" spans="1:22">
      <c r="A123" s="1" t="str">
        <f>IF(B123="","",IF(INDEX('Enter Draw'!$C$3:$G$252,MATCH(SMALL('Enter Draw'!$I$3:$I$252,D123),'Enter Draw'!$I$3:$I$252,0),1)="yco","yco",D123))</f>
        <v/>
      </c>
      <c r="B123" t="str">
        <f>IFERROR(INDEX('Enter Draw'!$C$3:$I$252,MATCH(SMALL('Enter Draw'!$I$3:$I$252,D123),'Enter Draw'!$I$3:$I$252,0),4),"")</f>
        <v/>
      </c>
      <c r="C123" t="str">
        <f>IFERROR(INDEX('Enter Draw'!$C$3:$G$252,MATCH(SMALL('Enter Draw'!$I$3:$I$252,D123),'Enter Draw'!$I$3:$I$252,0),5),"")</f>
        <v/>
      </c>
      <c r="D123">
        <v>102</v>
      </c>
      <c r="F123" s="1" t="str">
        <f>IF(G123="","",IF(INDEX('Enter Draw'!$D$3:$G$252,MATCH(SMALL('Enter Draw'!$J$3:$J$252,D123),'Enter Draw'!$J$3:$J$252,0),1)="co","co",IF(INDEX('Enter Draw'!$D$3:$G$252,MATCH(SMALL('Enter Draw'!$J$3:$J$252,D123),'Enter Draw'!$J$3:$J$252,0),1)="yco","yco",D123)))</f>
        <v/>
      </c>
      <c r="G123" t="str">
        <f>IFERROR(INDEX('Enter Draw'!$D$3:$G$252,MATCH(SMALL('Enter Draw'!$J$3:$J$252,D123),'Enter Draw'!$J$3:$J$252,0),3),"")</f>
        <v/>
      </c>
      <c r="H123" t="str">
        <f>IFERROR(INDEX('Enter Draw'!$D$3:$G$252,MATCH(SMALL('Enter Draw'!$J$3:$J$252,D123),'Enter Draw'!$J$3:$J$252,0),4),"")</f>
        <v/>
      </c>
      <c r="J123" s="1" t="str">
        <f t="shared" si="41"/>
        <v/>
      </c>
      <c r="K123" t="str">
        <f>IFERROR(INDEX('Enter Draw'!$E$3:$G$252,MATCH(SMALL('Enter Draw'!$K$3:$K$252,D123),'Enter Draw'!$K$3:$K$252,0),2),"")</f>
        <v/>
      </c>
      <c r="L123" t="str">
        <f>IFERROR(INDEX('Enter Draw'!$E$3:$G$252,MATCH(SMALL('Enter Draw'!$K$3:$K$252,D123),'Enter Draw'!$K$3:$K$252,0),3),"")</f>
        <v/>
      </c>
      <c r="N123" s="1" t="str">
        <f t="shared" si="42"/>
        <v/>
      </c>
      <c r="O123" t="str">
        <f>IFERROR(INDEX('Enter Draw'!$A$3:$I$252,MATCH(SMALL('Enter Draw'!$L$3:$L$252,Q123),'Enter Draw'!$L$3:$L$252,0),6),"")</f>
        <v/>
      </c>
      <c r="P123" t="str">
        <f>IFERROR(INDEX('Enter Draw'!$A$3:$G$252,MATCH(SMALL('Enter Draw'!$L$3:$L$252,Q123),'Enter Draw'!$L$3:$L$252,0),7),"")</f>
        <v/>
      </c>
      <c r="Q123">
        <v>102</v>
      </c>
      <c r="S123" s="1" t="str">
        <f t="shared" si="22"/>
        <v/>
      </c>
      <c r="T123" t="str">
        <f>IFERROR(INDEX('Enter Draw'!$A$3:$I$252,MATCH(SMALL('Enter Draw'!$M$3:$M$252,V123),'Enter Draw'!$M$3:$M$252,0),6),"")</f>
        <v/>
      </c>
      <c r="U123" t="str">
        <f>IFERROR(INDEX('Enter Draw'!$A$3:$G$252,MATCH(SMALL('Enter Draw'!$M$3:$M$252,V123),'Enter Draw'!$M$3:$M$252,0),7),"")</f>
        <v/>
      </c>
      <c r="V123">
        <v>122</v>
      </c>
    </row>
    <row r="124" spans="1:22">
      <c r="A124" s="1" t="str">
        <f>IF(B124="","",IF(INDEX('Enter Draw'!$C$3:$G$252,MATCH(SMALL('Enter Draw'!$I$3:$I$252,D124),'Enter Draw'!$I$3:$I$252,0),1)="yco","yco",D124))</f>
        <v/>
      </c>
      <c r="B124" t="str">
        <f>IFERROR(INDEX('Enter Draw'!$C$3:$I$252,MATCH(SMALL('Enter Draw'!$I$3:$I$252,D124),'Enter Draw'!$I$3:$I$252,0),4),"")</f>
        <v/>
      </c>
      <c r="C124" t="str">
        <f>IFERROR(INDEX('Enter Draw'!$C$3:$G$252,MATCH(SMALL('Enter Draw'!$I$3:$I$252,D124),'Enter Draw'!$I$3:$I$252,0),5),"")</f>
        <v/>
      </c>
      <c r="D124">
        <v>103</v>
      </c>
      <c r="F124" s="1" t="str">
        <f>IF(G124="","",IF(INDEX('Enter Draw'!$D$3:$G$252,MATCH(SMALL('Enter Draw'!$J$3:$J$252,D124),'Enter Draw'!$J$3:$J$252,0),1)="co","co",IF(INDEX('Enter Draw'!$D$3:$G$252,MATCH(SMALL('Enter Draw'!$J$3:$J$252,D124),'Enter Draw'!$J$3:$J$252,0),1)="yco","yco",D124)))</f>
        <v/>
      </c>
      <c r="G124" t="str">
        <f>IFERROR(INDEX('Enter Draw'!$D$3:$G$252,MATCH(SMALL('Enter Draw'!$J$3:$J$252,D124),'Enter Draw'!$J$3:$J$252,0),3),"")</f>
        <v/>
      </c>
      <c r="H124" t="str">
        <f>IFERROR(INDEX('Enter Draw'!$D$3:$G$252,MATCH(SMALL('Enter Draw'!$J$3:$J$252,D124),'Enter Draw'!$J$3:$J$252,0),4),"")</f>
        <v/>
      </c>
      <c r="J124" s="1" t="str">
        <f t="shared" si="41"/>
        <v/>
      </c>
      <c r="K124" t="str">
        <f>IFERROR(INDEX('Enter Draw'!$E$3:$G$252,MATCH(SMALL('Enter Draw'!$K$3:$K$252,D124),'Enter Draw'!$K$3:$K$252,0),2),"")</f>
        <v/>
      </c>
      <c r="L124" t="str">
        <f>IFERROR(INDEX('Enter Draw'!$E$3:$G$252,MATCH(SMALL('Enter Draw'!$K$3:$K$252,D124),'Enter Draw'!$K$3:$K$252,0),3),"")</f>
        <v/>
      </c>
      <c r="N124" s="1" t="str">
        <f t="shared" si="42"/>
        <v/>
      </c>
      <c r="O124" t="str">
        <f>IFERROR(INDEX('Enter Draw'!$A$3:$I$252,MATCH(SMALL('Enter Draw'!$L$3:$L$252,Q124),'Enter Draw'!$L$3:$L$252,0),6),"")</f>
        <v/>
      </c>
      <c r="P124" t="str">
        <f>IFERROR(INDEX('Enter Draw'!$A$3:$G$252,MATCH(SMALL('Enter Draw'!$L$3:$L$252,Q124),'Enter Draw'!$L$3:$L$252,0),7),"")</f>
        <v/>
      </c>
      <c r="Q124">
        <v>103</v>
      </c>
      <c r="S124" s="1" t="str">
        <f t="shared" si="22"/>
        <v/>
      </c>
      <c r="T124" t="str">
        <f>IFERROR(INDEX('Enter Draw'!$A$3:$I$252,MATCH(SMALL('Enter Draw'!$M$3:$M$252,V124),'Enter Draw'!$M$3:$M$252,0),6),"")</f>
        <v/>
      </c>
      <c r="U124" t="str">
        <f>IFERROR(INDEX('Enter Draw'!$A$3:$G$252,MATCH(SMALL('Enter Draw'!$M$3:$M$252,V124),'Enter Draw'!$M$3:$M$252,0),7),"")</f>
        <v/>
      </c>
      <c r="V124">
        <v>123</v>
      </c>
    </row>
    <row r="125" spans="1:22">
      <c r="A125" s="1" t="str">
        <f>IF(B125="","",IF(INDEX('Enter Draw'!$C$3:$G$252,MATCH(SMALL('Enter Draw'!$I$3:$I$252,D125),'Enter Draw'!$I$3:$I$252,0),1)="yco","yco",D125))</f>
        <v/>
      </c>
      <c r="B125" t="str">
        <f>IFERROR(INDEX('Enter Draw'!$C$3:$I$252,MATCH(SMALL('Enter Draw'!$I$3:$I$252,D125),'Enter Draw'!$I$3:$I$252,0),4),"")</f>
        <v/>
      </c>
      <c r="C125" t="str">
        <f>IFERROR(INDEX('Enter Draw'!$C$3:$G$252,MATCH(SMALL('Enter Draw'!$I$3:$I$252,D125),'Enter Draw'!$I$3:$I$252,0),5),"")</f>
        <v/>
      </c>
      <c r="D125">
        <v>104</v>
      </c>
      <c r="F125" s="1" t="str">
        <f>IF(G125="","",IF(INDEX('Enter Draw'!$D$3:$G$252,MATCH(SMALL('Enter Draw'!$J$3:$J$252,D125),'Enter Draw'!$J$3:$J$252,0),1)="co","co",IF(INDEX('Enter Draw'!$D$3:$G$252,MATCH(SMALL('Enter Draw'!$J$3:$J$252,D125),'Enter Draw'!$J$3:$J$252,0),1)="yco","yco",D125)))</f>
        <v/>
      </c>
      <c r="G125" t="str">
        <f>IFERROR(INDEX('Enter Draw'!$D$3:$G$252,MATCH(SMALL('Enter Draw'!$J$3:$J$252,D125),'Enter Draw'!$J$3:$J$252,0),3),"")</f>
        <v/>
      </c>
      <c r="H125" t="str">
        <f>IFERROR(INDEX('Enter Draw'!$D$3:$G$252,MATCH(SMALL('Enter Draw'!$J$3:$J$252,D125),'Enter Draw'!$J$3:$J$252,0),4),"")</f>
        <v/>
      </c>
      <c r="J125" s="1" t="str">
        <f t="shared" si="41"/>
        <v/>
      </c>
      <c r="K125" t="str">
        <f>IFERROR(INDEX('Enter Draw'!$E$3:$G$252,MATCH(SMALL('Enter Draw'!$K$3:$K$252,D125),'Enter Draw'!$K$3:$K$252,0),2),"")</f>
        <v/>
      </c>
      <c r="L125" t="str">
        <f>IFERROR(INDEX('Enter Draw'!$E$3:$G$252,MATCH(SMALL('Enter Draw'!$K$3:$K$252,D125),'Enter Draw'!$K$3:$K$252,0),3),"")</f>
        <v/>
      </c>
      <c r="N125" s="1" t="str">
        <f t="shared" si="42"/>
        <v/>
      </c>
      <c r="O125" t="str">
        <f>IFERROR(INDEX('Enter Draw'!$A$3:$I$252,MATCH(SMALL('Enter Draw'!$L$3:$L$252,Q125),'Enter Draw'!$L$3:$L$252,0),6),"")</f>
        <v/>
      </c>
      <c r="P125" t="str">
        <f>IFERROR(INDEX('Enter Draw'!$A$3:$G$252,MATCH(SMALL('Enter Draw'!$L$3:$L$252,Q125),'Enter Draw'!$L$3:$L$252,0),7),"")</f>
        <v/>
      </c>
      <c r="Q125">
        <v>104</v>
      </c>
      <c r="S125" s="1" t="str">
        <f t="shared" si="22"/>
        <v/>
      </c>
      <c r="T125" t="str">
        <f>IFERROR(INDEX('Enter Draw'!$A$3:$I$252,MATCH(SMALL('Enter Draw'!$M$3:$M$252,V125),'Enter Draw'!$M$3:$M$252,0),6),"")</f>
        <v/>
      </c>
      <c r="U125" t="str">
        <f>IFERROR(INDEX('Enter Draw'!$A$3:$G$252,MATCH(SMALL('Enter Draw'!$M$3:$M$252,V125),'Enter Draw'!$M$3:$M$252,0),7),"")</f>
        <v/>
      </c>
      <c r="V125">
        <v>124</v>
      </c>
    </row>
    <row r="126" spans="1:22">
      <c r="A126" s="1" t="str">
        <f>IF(B126="","",IF(INDEX('Enter Draw'!$C$3:$G$252,MATCH(SMALL('Enter Draw'!$I$3:$I$252,D126),'Enter Draw'!$I$3:$I$252,0),1)="yco","yco",D126))</f>
        <v/>
      </c>
      <c r="B126" t="str">
        <f>IFERROR(INDEX('Enter Draw'!$C$3:$I$252,MATCH(SMALL('Enter Draw'!$I$3:$I$252,D126),'Enter Draw'!$I$3:$I$252,0),4),"")</f>
        <v/>
      </c>
      <c r="C126" t="str">
        <f>IFERROR(INDEX('Enter Draw'!$C$3:$G$252,MATCH(SMALL('Enter Draw'!$I$3:$I$252,D126),'Enter Draw'!$I$3:$I$252,0),5),"")</f>
        <v/>
      </c>
      <c r="D126">
        <v>105</v>
      </c>
      <c r="F126" s="1" t="str">
        <f>IF(G126="","",IF(INDEX('Enter Draw'!$D$3:$G$252,MATCH(SMALL('Enter Draw'!$J$3:$J$252,D126),'Enter Draw'!$J$3:$J$252,0),1)="co","co",IF(INDEX('Enter Draw'!$D$3:$G$252,MATCH(SMALL('Enter Draw'!$J$3:$J$252,D126),'Enter Draw'!$J$3:$J$252,0),1)="yco","yco",D126)))</f>
        <v/>
      </c>
      <c r="G126" t="str">
        <f>IFERROR(INDEX('Enter Draw'!$D$3:$G$252,MATCH(SMALL('Enter Draw'!$J$3:$J$252,D126),'Enter Draw'!$J$3:$J$252,0),3),"")</f>
        <v/>
      </c>
      <c r="H126" t="str">
        <f>IFERROR(INDEX('Enter Draw'!$D$3:$G$252,MATCH(SMALL('Enter Draw'!$J$3:$J$252,D126),'Enter Draw'!$J$3:$J$252,0),4),"")</f>
        <v/>
      </c>
      <c r="J126" s="1" t="str">
        <f t="shared" si="41"/>
        <v/>
      </c>
      <c r="K126" t="str">
        <f>IFERROR(INDEX('Enter Draw'!$E$3:$G$252,MATCH(SMALL('Enter Draw'!$K$3:$K$252,D126),'Enter Draw'!$K$3:$K$252,0),2),"")</f>
        <v/>
      </c>
      <c r="L126" t="str">
        <f>IFERROR(INDEX('Enter Draw'!$E$3:$G$252,MATCH(SMALL('Enter Draw'!$K$3:$K$252,D126),'Enter Draw'!$K$3:$K$252,0),3),"")</f>
        <v/>
      </c>
      <c r="N126" s="1" t="str">
        <f t="shared" si="42"/>
        <v/>
      </c>
      <c r="O126" t="str">
        <f>IFERROR(INDEX('Enter Draw'!$A$3:$I$252,MATCH(SMALL('Enter Draw'!$L$3:$L$252,Q126),'Enter Draw'!$L$3:$L$252,0),6),"")</f>
        <v/>
      </c>
      <c r="P126" t="str">
        <f>IFERROR(INDEX('Enter Draw'!$A$3:$G$252,MATCH(SMALL('Enter Draw'!$L$3:$L$252,Q126),'Enter Draw'!$L$3:$L$252,0),7),"")</f>
        <v/>
      </c>
      <c r="Q126">
        <v>105</v>
      </c>
      <c r="S126" s="1" t="str">
        <f t="shared" si="22"/>
        <v/>
      </c>
      <c r="T126" t="str">
        <f>IFERROR(INDEX('Enter Draw'!$A$3:$I$252,MATCH(SMALL('Enter Draw'!$M$3:$M$252,V126),'Enter Draw'!$M$3:$M$252,0),6),"")</f>
        <v/>
      </c>
      <c r="U126" t="str">
        <f>IFERROR(INDEX('Enter Draw'!$A$3:$G$252,MATCH(SMALL('Enter Draw'!$M$3:$M$252,V126),'Enter Draw'!$M$3:$M$252,0),7),"")</f>
        <v/>
      </c>
      <c r="V126">
        <v>125</v>
      </c>
    </row>
    <row r="127" spans="1:22">
      <c r="S127" s="1" t="str">
        <f t="shared" si="22"/>
        <v/>
      </c>
      <c r="T127" t="str">
        <f>IFERROR(INDEX('Enter Draw'!$A$3:$I$252,MATCH(SMALL('Enter Draw'!$M$3:$M$252,V127),'Enter Draw'!$M$3:$M$252,0),6),"")</f>
        <v/>
      </c>
      <c r="U127" t="str">
        <f>IFERROR(INDEX('Enter Draw'!$A$3:$G$252,MATCH(SMALL('Enter Draw'!$M$3:$M$252,V127),'Enter Draw'!$M$3:$M$252,0),7),"")</f>
        <v/>
      </c>
      <c r="V127">
        <v>126</v>
      </c>
    </row>
    <row r="128" spans="1:22">
      <c r="A128" s="1" t="str">
        <f>IF(B128="","",IF(INDEX('Enter Draw'!$C$3:$G$252,MATCH(SMALL('Enter Draw'!$I$3:$I$252,D128),'Enter Draw'!$I$3:$I$252,0),1)="yco","yco",D128))</f>
        <v/>
      </c>
      <c r="B128" t="str">
        <f>IFERROR(INDEX('Enter Draw'!$C$3:$I$252,MATCH(SMALL('Enter Draw'!$I$3:$I$252,D128),'Enter Draw'!$I$3:$I$252,0),4),"")</f>
        <v/>
      </c>
      <c r="C128" t="str">
        <f>IFERROR(INDEX('Enter Draw'!$C$3:$G$252,MATCH(SMALL('Enter Draw'!$I$3:$I$252,D128),'Enter Draw'!$I$3:$I$252,0),5),"")</f>
        <v/>
      </c>
      <c r="D128">
        <v>106</v>
      </c>
      <c r="F128" s="1" t="str">
        <f>IF(G128="","",IF(INDEX('Enter Draw'!$D$3:$G$252,MATCH(SMALL('Enter Draw'!$J$3:$J$252,D128),'Enter Draw'!$J$3:$J$252,0),1)="co","co",IF(INDEX('Enter Draw'!$D$3:$G$252,MATCH(SMALL('Enter Draw'!$J$3:$J$252,D128),'Enter Draw'!$J$3:$J$252,0),1)="yco","yco",D128)))</f>
        <v/>
      </c>
      <c r="G128" t="str">
        <f>IFERROR(INDEX('Enter Draw'!$D$3:$G$252,MATCH(SMALL('Enter Draw'!$J$3:$J$252,D128),'Enter Draw'!$J$3:$J$252,0),3),"")</f>
        <v/>
      </c>
      <c r="H128" t="str">
        <f>IFERROR(INDEX('Enter Draw'!$D$3:$G$252,MATCH(SMALL('Enter Draw'!$J$3:$J$252,D128),'Enter Draw'!$J$3:$J$252,0),4),"")</f>
        <v/>
      </c>
      <c r="J128" s="1" t="str">
        <f t="shared" ref="J128:J132" si="43">IF(K128="","",D128)</f>
        <v/>
      </c>
      <c r="K128" t="str">
        <f>IFERROR(INDEX('Enter Draw'!$E$3:$G$252,MATCH(SMALL('Enter Draw'!$K$3:$K$252,D128),'Enter Draw'!$K$3:$K$252,0),2),"")</f>
        <v/>
      </c>
      <c r="L128" t="str">
        <f>IFERROR(INDEX('Enter Draw'!$E$3:$G$252,MATCH(SMALL('Enter Draw'!$K$3:$K$252,D128),'Enter Draw'!$K$3:$K$252,0),3),"")</f>
        <v/>
      </c>
      <c r="N128" s="1" t="str">
        <f t="shared" ref="N128:N132" si="44">IF(O128="","",Q128)</f>
        <v/>
      </c>
      <c r="O128" t="str">
        <f>IFERROR(INDEX('Enter Draw'!$A$3:$I$252,MATCH(SMALL('Enter Draw'!$L$3:$L$252,Q128),'Enter Draw'!$L$3:$L$252,0),6),"")</f>
        <v/>
      </c>
      <c r="P128" t="str">
        <f>IFERROR(INDEX('Enter Draw'!$A$3:$G$252,MATCH(SMALL('Enter Draw'!$L$3:$L$252,Q128),'Enter Draw'!$L$3:$L$252,0),7),"")</f>
        <v/>
      </c>
      <c r="Q128">
        <v>106</v>
      </c>
      <c r="S128" s="1" t="str">
        <f t="shared" si="22"/>
        <v/>
      </c>
      <c r="T128" t="str">
        <f>IFERROR(INDEX('Enter Draw'!$A$3:$I$252,MATCH(SMALL('Enter Draw'!$M$3:$M$252,V128),'Enter Draw'!$M$3:$M$252,0),6),"")</f>
        <v/>
      </c>
      <c r="U128" t="str">
        <f>IFERROR(INDEX('Enter Draw'!$A$3:$G$252,MATCH(SMALL('Enter Draw'!$M$3:$M$252,V128),'Enter Draw'!$M$3:$M$252,0),7),"")</f>
        <v/>
      </c>
      <c r="V128">
        <v>127</v>
      </c>
    </row>
    <row r="129" spans="1:22">
      <c r="A129" s="1" t="str">
        <f>IF(B129="","",IF(INDEX('Enter Draw'!$C$3:$G$252,MATCH(SMALL('Enter Draw'!$I$3:$I$252,D129),'Enter Draw'!$I$3:$I$252,0),1)="yco","yco",D129))</f>
        <v/>
      </c>
      <c r="B129" t="str">
        <f>IFERROR(INDEX('Enter Draw'!$C$3:$I$252,MATCH(SMALL('Enter Draw'!$I$3:$I$252,D129),'Enter Draw'!$I$3:$I$252,0),4),"")</f>
        <v/>
      </c>
      <c r="C129" t="str">
        <f>IFERROR(INDEX('Enter Draw'!$C$3:$G$252,MATCH(SMALL('Enter Draw'!$I$3:$I$252,D129),'Enter Draw'!$I$3:$I$252,0),5),"")</f>
        <v/>
      </c>
      <c r="D129">
        <v>107</v>
      </c>
      <c r="F129" s="1" t="str">
        <f>IF(G129="","",IF(INDEX('Enter Draw'!$D$3:$G$252,MATCH(SMALL('Enter Draw'!$J$3:$J$252,D129),'Enter Draw'!$J$3:$J$252,0),1)="co","co",IF(INDEX('Enter Draw'!$D$3:$G$252,MATCH(SMALL('Enter Draw'!$J$3:$J$252,D129),'Enter Draw'!$J$3:$J$252,0),1)="yco","yco",D129)))</f>
        <v/>
      </c>
      <c r="G129" t="str">
        <f>IFERROR(INDEX('Enter Draw'!$D$3:$G$252,MATCH(SMALL('Enter Draw'!$J$3:$J$252,D129),'Enter Draw'!$J$3:$J$252,0),3),"")</f>
        <v/>
      </c>
      <c r="H129" t="str">
        <f>IFERROR(INDEX('Enter Draw'!$D$3:$G$252,MATCH(SMALL('Enter Draw'!$J$3:$J$252,D129),'Enter Draw'!$J$3:$J$252,0),4),"")</f>
        <v/>
      </c>
      <c r="J129" s="1" t="str">
        <f t="shared" si="43"/>
        <v/>
      </c>
      <c r="K129" t="str">
        <f>IFERROR(INDEX('Enter Draw'!$E$3:$G$252,MATCH(SMALL('Enter Draw'!$K$3:$K$252,D129),'Enter Draw'!$K$3:$K$252,0),2),"")</f>
        <v/>
      </c>
      <c r="L129" t="str">
        <f>IFERROR(INDEX('Enter Draw'!$E$3:$G$252,MATCH(SMALL('Enter Draw'!$K$3:$K$252,D129),'Enter Draw'!$K$3:$K$252,0),3),"")</f>
        <v/>
      </c>
      <c r="N129" s="1" t="str">
        <f t="shared" si="44"/>
        <v/>
      </c>
      <c r="O129" t="str">
        <f>IFERROR(INDEX('Enter Draw'!$A$3:$I$252,MATCH(SMALL('Enter Draw'!$L$3:$L$252,Q129),'Enter Draw'!$L$3:$L$252,0),6),"")</f>
        <v/>
      </c>
      <c r="P129" t="str">
        <f>IFERROR(INDEX('Enter Draw'!$A$3:$G$252,MATCH(SMALL('Enter Draw'!$L$3:$L$252,Q129),'Enter Draw'!$L$3:$L$252,0),7),"")</f>
        <v/>
      </c>
      <c r="Q129">
        <v>107</v>
      </c>
      <c r="S129" s="1" t="str">
        <f t="shared" si="22"/>
        <v/>
      </c>
      <c r="T129" t="str">
        <f>IFERROR(INDEX('Enter Draw'!$A$3:$I$252,MATCH(SMALL('Enter Draw'!$M$3:$M$252,V129),'Enter Draw'!$M$3:$M$252,0),6),"")</f>
        <v/>
      </c>
      <c r="U129" t="str">
        <f>IFERROR(INDEX('Enter Draw'!$A$3:$G$252,MATCH(SMALL('Enter Draw'!$M$3:$M$252,V129),'Enter Draw'!$M$3:$M$252,0),7),"")</f>
        <v/>
      </c>
      <c r="V129">
        <v>128</v>
      </c>
    </row>
    <row r="130" spans="1:22">
      <c r="A130" s="1" t="str">
        <f>IF(B130="","",IF(INDEX('Enter Draw'!$C$3:$G$252,MATCH(SMALL('Enter Draw'!$I$3:$I$252,D130),'Enter Draw'!$I$3:$I$252,0),1)="yco","yco",D130))</f>
        <v/>
      </c>
      <c r="B130" t="str">
        <f>IFERROR(INDEX('Enter Draw'!$C$3:$I$252,MATCH(SMALL('Enter Draw'!$I$3:$I$252,D130),'Enter Draw'!$I$3:$I$252,0),4),"")</f>
        <v/>
      </c>
      <c r="C130" t="str">
        <f>IFERROR(INDEX('Enter Draw'!$C$3:$G$252,MATCH(SMALL('Enter Draw'!$I$3:$I$252,D130),'Enter Draw'!$I$3:$I$252,0),5),"")</f>
        <v/>
      </c>
      <c r="D130">
        <v>108</v>
      </c>
      <c r="F130" s="1" t="str">
        <f>IF(G130="","",IF(INDEX('Enter Draw'!$D$3:$G$252,MATCH(SMALL('Enter Draw'!$J$3:$J$252,D130),'Enter Draw'!$J$3:$J$252,0),1)="co","co",IF(INDEX('Enter Draw'!$D$3:$G$252,MATCH(SMALL('Enter Draw'!$J$3:$J$252,D130),'Enter Draw'!$J$3:$J$252,0),1)="yco","yco",D130)))</f>
        <v/>
      </c>
      <c r="G130" t="str">
        <f>IFERROR(INDEX('Enter Draw'!$D$3:$G$252,MATCH(SMALL('Enter Draw'!$J$3:$J$252,D130),'Enter Draw'!$J$3:$J$252,0),3),"")</f>
        <v/>
      </c>
      <c r="H130" t="str">
        <f>IFERROR(INDEX('Enter Draw'!$D$3:$G$252,MATCH(SMALL('Enter Draw'!$J$3:$J$252,D130),'Enter Draw'!$J$3:$J$252,0),4),"")</f>
        <v/>
      </c>
      <c r="J130" s="1" t="str">
        <f t="shared" si="43"/>
        <v/>
      </c>
      <c r="K130" t="str">
        <f>IFERROR(INDEX('Enter Draw'!$E$3:$G$252,MATCH(SMALL('Enter Draw'!$K$3:$K$252,D130),'Enter Draw'!$K$3:$K$252,0),2),"")</f>
        <v/>
      </c>
      <c r="L130" t="str">
        <f>IFERROR(INDEX('Enter Draw'!$E$3:$G$252,MATCH(SMALL('Enter Draw'!$K$3:$K$252,D130),'Enter Draw'!$K$3:$K$252,0),3),"")</f>
        <v/>
      </c>
      <c r="N130" s="1" t="str">
        <f t="shared" si="44"/>
        <v/>
      </c>
      <c r="O130" t="str">
        <f>IFERROR(INDEX('Enter Draw'!$A$3:$I$252,MATCH(SMALL('Enter Draw'!$L$3:$L$252,Q130),'Enter Draw'!$L$3:$L$252,0),6),"")</f>
        <v/>
      </c>
      <c r="P130" t="str">
        <f>IFERROR(INDEX('Enter Draw'!$A$3:$G$252,MATCH(SMALL('Enter Draw'!$L$3:$L$252,Q130),'Enter Draw'!$L$3:$L$252,0),7),"")</f>
        <v/>
      </c>
      <c r="Q130">
        <v>108</v>
      </c>
      <c r="S130" s="1" t="str">
        <f t="shared" si="22"/>
        <v/>
      </c>
      <c r="T130" t="str">
        <f>IFERROR(INDEX('Enter Draw'!$A$3:$I$252,MATCH(SMALL('Enter Draw'!$M$3:$M$252,V130),'Enter Draw'!$M$3:$M$252,0),6),"")</f>
        <v/>
      </c>
      <c r="U130" t="str">
        <f>IFERROR(INDEX('Enter Draw'!$A$3:$G$252,MATCH(SMALL('Enter Draw'!$M$3:$M$252,V130),'Enter Draw'!$M$3:$M$252,0),7),"")</f>
        <v/>
      </c>
      <c r="V130">
        <v>129</v>
      </c>
    </row>
    <row r="131" spans="1:22">
      <c r="A131" s="1" t="str">
        <f>IF(B131="","",IF(INDEX('Enter Draw'!$C$3:$G$252,MATCH(SMALL('Enter Draw'!$I$3:$I$252,D131),'Enter Draw'!$I$3:$I$252,0),1)="yco","yco",D131))</f>
        <v/>
      </c>
      <c r="B131" t="str">
        <f>IFERROR(INDEX('Enter Draw'!$C$3:$I$252,MATCH(SMALL('Enter Draw'!$I$3:$I$252,D131),'Enter Draw'!$I$3:$I$252,0),4),"")</f>
        <v/>
      </c>
      <c r="C131" t="str">
        <f>IFERROR(INDEX('Enter Draw'!$C$3:$G$252,MATCH(SMALL('Enter Draw'!$I$3:$I$252,D131),'Enter Draw'!$I$3:$I$252,0),5),"")</f>
        <v/>
      </c>
      <c r="D131">
        <v>109</v>
      </c>
      <c r="F131" s="1" t="str">
        <f>IF(G131="","",IF(INDEX('Enter Draw'!$D$3:$G$252,MATCH(SMALL('Enter Draw'!$J$3:$J$252,D131),'Enter Draw'!$J$3:$J$252,0),1)="co","co",IF(INDEX('Enter Draw'!$D$3:$G$252,MATCH(SMALL('Enter Draw'!$J$3:$J$252,D131),'Enter Draw'!$J$3:$J$252,0),1)="yco","yco",D131)))</f>
        <v/>
      </c>
      <c r="G131" t="str">
        <f>IFERROR(INDEX('Enter Draw'!$D$3:$G$252,MATCH(SMALL('Enter Draw'!$J$3:$J$252,D131),'Enter Draw'!$J$3:$J$252,0),3),"")</f>
        <v/>
      </c>
      <c r="H131" t="str">
        <f>IFERROR(INDEX('Enter Draw'!$D$3:$G$252,MATCH(SMALL('Enter Draw'!$J$3:$J$252,D131),'Enter Draw'!$J$3:$J$252,0),4),"")</f>
        <v/>
      </c>
      <c r="J131" s="1" t="str">
        <f t="shared" si="43"/>
        <v/>
      </c>
      <c r="K131" t="str">
        <f>IFERROR(INDEX('Enter Draw'!$E$3:$G$252,MATCH(SMALL('Enter Draw'!$K$3:$K$252,D131),'Enter Draw'!$K$3:$K$252,0),2),"")</f>
        <v/>
      </c>
      <c r="L131" t="str">
        <f>IFERROR(INDEX('Enter Draw'!$E$3:$G$252,MATCH(SMALL('Enter Draw'!$K$3:$K$252,D131),'Enter Draw'!$K$3:$K$252,0),3),"")</f>
        <v/>
      </c>
      <c r="N131" s="1" t="str">
        <f t="shared" si="44"/>
        <v/>
      </c>
      <c r="O131" t="str">
        <f>IFERROR(INDEX('Enter Draw'!$A$3:$I$252,MATCH(SMALL('Enter Draw'!$L$3:$L$252,Q131),'Enter Draw'!$L$3:$L$252,0),6),"")</f>
        <v/>
      </c>
      <c r="P131" t="str">
        <f>IFERROR(INDEX('Enter Draw'!$A$3:$G$252,MATCH(SMALL('Enter Draw'!$L$3:$L$252,Q131),'Enter Draw'!$L$3:$L$252,0),7),"")</f>
        <v/>
      </c>
      <c r="Q131">
        <v>109</v>
      </c>
      <c r="S131" s="1" t="str">
        <f t="shared" ref="S131:S194" si="45">IF(T131="","",V131)</f>
        <v/>
      </c>
      <c r="T131" t="str">
        <f>IFERROR(INDEX('Enter Draw'!$A$3:$I$252,MATCH(SMALL('Enter Draw'!$M$3:$M$252,V131),'Enter Draw'!$M$3:$M$252,0),6),"")</f>
        <v/>
      </c>
      <c r="U131" t="str">
        <f>IFERROR(INDEX('Enter Draw'!$A$3:$G$252,MATCH(SMALL('Enter Draw'!$M$3:$M$252,V131),'Enter Draw'!$M$3:$M$252,0),7),"")</f>
        <v/>
      </c>
      <c r="V131">
        <v>130</v>
      </c>
    </row>
    <row r="132" spans="1:22">
      <c r="A132" s="1" t="str">
        <f>IF(B132="","",IF(INDEX('Enter Draw'!$C$3:$G$252,MATCH(SMALL('Enter Draw'!$I$3:$I$252,D132),'Enter Draw'!$I$3:$I$252,0),1)="yco","yco",D132))</f>
        <v/>
      </c>
      <c r="B132" t="str">
        <f>IFERROR(INDEX('Enter Draw'!$C$3:$I$252,MATCH(SMALL('Enter Draw'!$I$3:$I$252,D132),'Enter Draw'!$I$3:$I$252,0),4),"")</f>
        <v/>
      </c>
      <c r="C132" t="str">
        <f>IFERROR(INDEX('Enter Draw'!$C$3:$G$252,MATCH(SMALL('Enter Draw'!$I$3:$I$252,D132),'Enter Draw'!$I$3:$I$252,0),5),"")</f>
        <v/>
      </c>
      <c r="D132">
        <v>110</v>
      </c>
      <c r="F132" s="1" t="str">
        <f>IF(G132="","",IF(INDEX('Enter Draw'!$D$3:$G$252,MATCH(SMALL('Enter Draw'!$J$3:$J$252,D132),'Enter Draw'!$J$3:$J$252,0),1)="co","co",IF(INDEX('Enter Draw'!$D$3:$G$252,MATCH(SMALL('Enter Draw'!$J$3:$J$252,D132),'Enter Draw'!$J$3:$J$252,0),1)="yco","yco",D132)))</f>
        <v/>
      </c>
      <c r="G132" t="str">
        <f>IFERROR(INDEX('Enter Draw'!$D$3:$G$252,MATCH(SMALL('Enter Draw'!$J$3:$J$252,D132),'Enter Draw'!$J$3:$J$252,0),3),"")</f>
        <v/>
      </c>
      <c r="H132" t="str">
        <f>IFERROR(INDEX('Enter Draw'!$D$3:$G$252,MATCH(SMALL('Enter Draw'!$J$3:$J$252,D132),'Enter Draw'!$J$3:$J$252,0),4),"")</f>
        <v/>
      </c>
      <c r="J132" s="1" t="str">
        <f t="shared" si="43"/>
        <v/>
      </c>
      <c r="K132" t="str">
        <f>IFERROR(INDEX('Enter Draw'!$E$3:$G$252,MATCH(SMALL('Enter Draw'!$K$3:$K$252,D132),'Enter Draw'!$K$3:$K$252,0),2),"")</f>
        <v/>
      </c>
      <c r="L132" t="str">
        <f>IFERROR(INDEX('Enter Draw'!$E$3:$G$252,MATCH(SMALL('Enter Draw'!$K$3:$K$252,D132),'Enter Draw'!$K$3:$K$252,0),3),"")</f>
        <v/>
      </c>
      <c r="N132" s="1" t="str">
        <f t="shared" si="44"/>
        <v/>
      </c>
      <c r="O132" t="str">
        <f>IFERROR(INDEX('Enter Draw'!$A$3:$I$252,MATCH(SMALL('Enter Draw'!$L$3:$L$252,Q132),'Enter Draw'!$L$3:$L$252,0),6),"")</f>
        <v/>
      </c>
      <c r="P132" t="str">
        <f>IFERROR(INDEX('Enter Draw'!$A$3:$G$252,MATCH(SMALL('Enter Draw'!$L$3:$L$252,Q132),'Enter Draw'!$L$3:$L$252,0),7),"")</f>
        <v/>
      </c>
      <c r="Q132">
        <v>110</v>
      </c>
      <c r="S132" s="1" t="str">
        <f t="shared" si="45"/>
        <v/>
      </c>
      <c r="T132" t="str">
        <f>IFERROR(INDEX('Enter Draw'!$A$3:$I$252,MATCH(SMALL('Enter Draw'!$M$3:$M$252,V132),'Enter Draw'!$M$3:$M$252,0),6),"")</f>
        <v/>
      </c>
      <c r="U132" t="str">
        <f>IFERROR(INDEX('Enter Draw'!$A$3:$G$252,MATCH(SMALL('Enter Draw'!$M$3:$M$252,V132),'Enter Draw'!$M$3:$M$252,0),7),"")</f>
        <v/>
      </c>
      <c r="V132">
        <v>131</v>
      </c>
    </row>
    <row r="133" spans="1:22">
      <c r="S133" s="1" t="str">
        <f t="shared" si="45"/>
        <v/>
      </c>
      <c r="T133" t="str">
        <f>IFERROR(INDEX('Enter Draw'!$A$3:$I$252,MATCH(SMALL('Enter Draw'!$M$3:$M$252,V133),'Enter Draw'!$M$3:$M$252,0),6),"")</f>
        <v/>
      </c>
      <c r="U133" t="str">
        <f>IFERROR(INDEX('Enter Draw'!$A$3:$G$252,MATCH(SMALL('Enter Draw'!$M$3:$M$252,V133),'Enter Draw'!$M$3:$M$252,0),7),"")</f>
        <v/>
      </c>
      <c r="V133">
        <v>132</v>
      </c>
    </row>
    <row r="134" spans="1:22">
      <c r="A134" s="1" t="str">
        <f>IF(B134="","",IF(INDEX('Enter Draw'!$C$3:$G$252,MATCH(SMALL('Enter Draw'!$I$3:$I$252,D134),'Enter Draw'!$I$3:$I$252,0),1)="yco","yco",D134))</f>
        <v/>
      </c>
      <c r="B134" t="str">
        <f>IFERROR(INDEX('Enter Draw'!$C$3:$I$252,MATCH(SMALL('Enter Draw'!$I$3:$I$252,D134),'Enter Draw'!$I$3:$I$252,0),4),"")</f>
        <v/>
      </c>
      <c r="C134" t="str">
        <f>IFERROR(INDEX('Enter Draw'!$C$3:$G$252,MATCH(SMALL('Enter Draw'!$I$3:$I$252,D134),'Enter Draw'!$I$3:$I$252,0),5),"")</f>
        <v/>
      </c>
      <c r="D134">
        <v>111</v>
      </c>
      <c r="F134" s="1" t="str">
        <f>IF(G134="","",IF(INDEX('Enter Draw'!$D$3:$G$252,MATCH(SMALL('Enter Draw'!$J$3:$J$252,D134),'Enter Draw'!$J$3:$J$252,0),1)="co","co",IF(INDEX('Enter Draw'!$D$3:$G$252,MATCH(SMALL('Enter Draw'!$J$3:$J$252,D134),'Enter Draw'!$J$3:$J$252,0),1)="yco","yco",D134)))</f>
        <v/>
      </c>
      <c r="G134" t="str">
        <f>IFERROR(INDEX('Enter Draw'!$D$3:$G$252,MATCH(SMALL('Enter Draw'!$J$3:$J$252,D134),'Enter Draw'!$J$3:$J$252,0),3),"")</f>
        <v/>
      </c>
      <c r="H134" t="str">
        <f>IFERROR(INDEX('Enter Draw'!$D$3:$G$252,MATCH(SMALL('Enter Draw'!$J$3:$J$252,D134),'Enter Draw'!$J$3:$J$252,0),4),"")</f>
        <v/>
      </c>
      <c r="J134" s="1" t="str">
        <f t="shared" ref="J134:J138" si="46">IF(K134="","",D134)</f>
        <v/>
      </c>
      <c r="K134" t="str">
        <f>IFERROR(INDEX('Enter Draw'!$E$3:$G$252,MATCH(SMALL('Enter Draw'!$K$3:$K$252,D134),'Enter Draw'!$K$3:$K$252,0),2),"")</f>
        <v/>
      </c>
      <c r="L134" t="str">
        <f>IFERROR(INDEX('Enter Draw'!$E$3:$G$252,MATCH(SMALL('Enter Draw'!$K$3:$K$252,D134),'Enter Draw'!$K$3:$K$252,0),3),"")</f>
        <v/>
      </c>
      <c r="N134" s="1" t="str">
        <f t="shared" ref="N134:N138" si="47">IF(O134="","",Q134)</f>
        <v/>
      </c>
      <c r="O134" t="str">
        <f>IFERROR(INDEX('Enter Draw'!$A$3:$I$252,MATCH(SMALL('Enter Draw'!$L$3:$L$252,Q134),'Enter Draw'!$L$3:$L$252,0),6),"")</f>
        <v/>
      </c>
      <c r="P134" t="str">
        <f>IFERROR(INDEX('Enter Draw'!$A$3:$G$252,MATCH(SMALL('Enter Draw'!$L$3:$L$252,Q134),'Enter Draw'!$L$3:$L$252,0),7),"")</f>
        <v/>
      </c>
      <c r="Q134">
        <v>111</v>
      </c>
      <c r="S134" s="1" t="str">
        <f t="shared" si="45"/>
        <v/>
      </c>
      <c r="T134" t="str">
        <f>IFERROR(INDEX('Enter Draw'!$A$3:$I$252,MATCH(SMALL('Enter Draw'!$M$3:$M$252,V134),'Enter Draw'!$M$3:$M$252,0),6),"")</f>
        <v/>
      </c>
      <c r="U134" t="str">
        <f>IFERROR(INDEX('Enter Draw'!$A$3:$G$252,MATCH(SMALL('Enter Draw'!$M$3:$M$252,V134),'Enter Draw'!$M$3:$M$252,0),7),"")</f>
        <v/>
      </c>
      <c r="V134">
        <v>133</v>
      </c>
    </row>
    <row r="135" spans="1:22">
      <c r="A135" s="1" t="str">
        <f>IF(B135="","",IF(INDEX('Enter Draw'!$C$3:$G$252,MATCH(SMALL('Enter Draw'!$I$3:$I$252,D135),'Enter Draw'!$I$3:$I$252,0),1)="yco","yco",D135))</f>
        <v/>
      </c>
      <c r="B135" t="str">
        <f>IFERROR(INDEX('Enter Draw'!$C$3:$I$252,MATCH(SMALL('Enter Draw'!$I$3:$I$252,D135),'Enter Draw'!$I$3:$I$252,0),4),"")</f>
        <v/>
      </c>
      <c r="C135" t="str">
        <f>IFERROR(INDEX('Enter Draw'!$C$3:$G$252,MATCH(SMALL('Enter Draw'!$I$3:$I$252,D135),'Enter Draw'!$I$3:$I$252,0),5),"")</f>
        <v/>
      </c>
      <c r="D135">
        <v>112</v>
      </c>
      <c r="F135" s="1" t="str">
        <f>IF(G135="","",IF(INDEX('Enter Draw'!$D$3:$G$252,MATCH(SMALL('Enter Draw'!$J$3:$J$252,D135),'Enter Draw'!$J$3:$J$252,0),1)="co","co",IF(INDEX('Enter Draw'!$D$3:$G$252,MATCH(SMALL('Enter Draw'!$J$3:$J$252,D135),'Enter Draw'!$J$3:$J$252,0),1)="yco","yco",D135)))</f>
        <v/>
      </c>
      <c r="G135" t="str">
        <f>IFERROR(INDEX('Enter Draw'!$D$3:$G$252,MATCH(SMALL('Enter Draw'!$J$3:$J$252,D135),'Enter Draw'!$J$3:$J$252,0),3),"")</f>
        <v/>
      </c>
      <c r="H135" t="str">
        <f>IFERROR(INDEX('Enter Draw'!$D$3:$G$252,MATCH(SMALL('Enter Draw'!$J$3:$J$252,D135),'Enter Draw'!$J$3:$J$252,0),4),"")</f>
        <v/>
      </c>
      <c r="J135" s="1" t="str">
        <f t="shared" si="46"/>
        <v/>
      </c>
      <c r="K135" t="str">
        <f>IFERROR(INDEX('Enter Draw'!$E$3:$G$252,MATCH(SMALL('Enter Draw'!$K$3:$K$252,D135),'Enter Draw'!$K$3:$K$252,0),2),"")</f>
        <v/>
      </c>
      <c r="L135" t="str">
        <f>IFERROR(INDEX('Enter Draw'!$E$3:$G$252,MATCH(SMALL('Enter Draw'!$K$3:$K$252,D135),'Enter Draw'!$K$3:$K$252,0),3),"")</f>
        <v/>
      </c>
      <c r="N135" s="1" t="str">
        <f t="shared" si="47"/>
        <v/>
      </c>
      <c r="O135" t="str">
        <f>IFERROR(INDEX('Enter Draw'!$A$3:$I$252,MATCH(SMALL('Enter Draw'!$L$3:$L$252,Q135),'Enter Draw'!$L$3:$L$252,0),6),"")</f>
        <v/>
      </c>
      <c r="P135" t="str">
        <f>IFERROR(INDEX('Enter Draw'!$A$3:$G$252,MATCH(SMALL('Enter Draw'!$L$3:$L$252,Q135),'Enter Draw'!$L$3:$L$252,0),7),"")</f>
        <v/>
      </c>
      <c r="Q135">
        <v>112</v>
      </c>
      <c r="S135" s="1" t="str">
        <f t="shared" si="45"/>
        <v/>
      </c>
      <c r="T135" t="str">
        <f>IFERROR(INDEX('Enter Draw'!$A$3:$I$252,MATCH(SMALL('Enter Draw'!$M$3:$M$252,V135),'Enter Draw'!$M$3:$M$252,0),6),"")</f>
        <v/>
      </c>
      <c r="U135" t="str">
        <f>IFERROR(INDEX('Enter Draw'!$A$3:$G$252,MATCH(SMALL('Enter Draw'!$M$3:$M$252,V135),'Enter Draw'!$M$3:$M$252,0),7),"")</f>
        <v/>
      </c>
      <c r="V135">
        <v>134</v>
      </c>
    </row>
    <row r="136" spans="1:22">
      <c r="A136" s="1" t="str">
        <f>IF(B136="","",IF(INDEX('Enter Draw'!$C$3:$G$252,MATCH(SMALL('Enter Draw'!$I$3:$I$252,D136),'Enter Draw'!$I$3:$I$252,0),1)="yco","yco",D136))</f>
        <v/>
      </c>
      <c r="B136" t="str">
        <f>IFERROR(INDEX('Enter Draw'!$C$3:$I$252,MATCH(SMALL('Enter Draw'!$I$3:$I$252,D136),'Enter Draw'!$I$3:$I$252,0),4),"")</f>
        <v/>
      </c>
      <c r="C136" t="str">
        <f>IFERROR(INDEX('Enter Draw'!$C$3:$G$252,MATCH(SMALL('Enter Draw'!$I$3:$I$252,D136),'Enter Draw'!$I$3:$I$252,0),5),"")</f>
        <v/>
      </c>
      <c r="D136">
        <v>113</v>
      </c>
      <c r="F136" s="1" t="str">
        <f>IF(G136="","",IF(INDEX('Enter Draw'!$D$3:$G$252,MATCH(SMALL('Enter Draw'!$J$3:$J$252,D136),'Enter Draw'!$J$3:$J$252,0),1)="co","co",IF(INDEX('Enter Draw'!$D$3:$G$252,MATCH(SMALL('Enter Draw'!$J$3:$J$252,D136),'Enter Draw'!$J$3:$J$252,0),1)="yco","yco",D136)))</f>
        <v/>
      </c>
      <c r="G136" t="str">
        <f>IFERROR(INDEX('Enter Draw'!$D$3:$G$252,MATCH(SMALL('Enter Draw'!$J$3:$J$252,D136),'Enter Draw'!$J$3:$J$252,0),3),"")</f>
        <v/>
      </c>
      <c r="H136" t="str">
        <f>IFERROR(INDEX('Enter Draw'!$D$3:$G$252,MATCH(SMALL('Enter Draw'!$J$3:$J$252,D136),'Enter Draw'!$J$3:$J$252,0),4),"")</f>
        <v/>
      </c>
      <c r="J136" s="1" t="str">
        <f t="shared" si="46"/>
        <v/>
      </c>
      <c r="K136" t="str">
        <f>IFERROR(INDEX('Enter Draw'!$E$3:$G$252,MATCH(SMALL('Enter Draw'!$K$3:$K$252,D136),'Enter Draw'!$K$3:$K$252,0),2),"")</f>
        <v/>
      </c>
      <c r="L136" t="str">
        <f>IFERROR(INDEX('Enter Draw'!$E$3:$G$252,MATCH(SMALL('Enter Draw'!$K$3:$K$252,D136),'Enter Draw'!$K$3:$K$252,0),3),"")</f>
        <v/>
      </c>
      <c r="N136" s="1" t="str">
        <f t="shared" si="47"/>
        <v/>
      </c>
      <c r="O136" t="str">
        <f>IFERROR(INDEX('Enter Draw'!$A$3:$I$252,MATCH(SMALL('Enter Draw'!$L$3:$L$252,Q136),'Enter Draw'!$L$3:$L$252,0),6),"")</f>
        <v/>
      </c>
      <c r="P136" t="str">
        <f>IFERROR(INDEX('Enter Draw'!$A$3:$G$252,MATCH(SMALL('Enter Draw'!$L$3:$L$252,Q136),'Enter Draw'!$L$3:$L$252,0),7),"")</f>
        <v/>
      </c>
      <c r="Q136">
        <v>113</v>
      </c>
      <c r="S136" s="1" t="str">
        <f t="shared" si="45"/>
        <v/>
      </c>
      <c r="T136" t="str">
        <f>IFERROR(INDEX('Enter Draw'!$A$3:$I$252,MATCH(SMALL('Enter Draw'!$M$3:$M$252,V136),'Enter Draw'!$M$3:$M$252,0),6),"")</f>
        <v/>
      </c>
      <c r="U136" t="str">
        <f>IFERROR(INDEX('Enter Draw'!$A$3:$G$252,MATCH(SMALL('Enter Draw'!$M$3:$M$252,V136),'Enter Draw'!$M$3:$M$252,0),7),"")</f>
        <v/>
      </c>
      <c r="V136">
        <v>135</v>
      </c>
    </row>
    <row r="137" spans="1:22">
      <c r="A137" s="1" t="str">
        <f>IF(B137="","",IF(INDEX('Enter Draw'!$C$3:$G$252,MATCH(SMALL('Enter Draw'!$I$3:$I$252,D137),'Enter Draw'!$I$3:$I$252,0),1)="yco","yco",D137))</f>
        <v/>
      </c>
      <c r="B137" t="str">
        <f>IFERROR(INDEX('Enter Draw'!$C$3:$I$252,MATCH(SMALL('Enter Draw'!$I$3:$I$252,D137),'Enter Draw'!$I$3:$I$252,0),4),"")</f>
        <v/>
      </c>
      <c r="C137" t="str">
        <f>IFERROR(INDEX('Enter Draw'!$C$3:$G$252,MATCH(SMALL('Enter Draw'!$I$3:$I$252,D137),'Enter Draw'!$I$3:$I$252,0),5),"")</f>
        <v/>
      </c>
      <c r="D137">
        <v>114</v>
      </c>
      <c r="F137" s="1" t="str">
        <f>IF(G137="","",IF(INDEX('Enter Draw'!$D$3:$G$252,MATCH(SMALL('Enter Draw'!$J$3:$J$252,D137),'Enter Draw'!$J$3:$J$252,0),1)="co","co",IF(INDEX('Enter Draw'!$D$3:$G$252,MATCH(SMALL('Enter Draw'!$J$3:$J$252,D137),'Enter Draw'!$J$3:$J$252,0),1)="yco","yco",D137)))</f>
        <v/>
      </c>
      <c r="G137" t="str">
        <f>IFERROR(INDEX('Enter Draw'!$D$3:$G$252,MATCH(SMALL('Enter Draw'!$J$3:$J$252,D137),'Enter Draw'!$J$3:$J$252,0),3),"")</f>
        <v/>
      </c>
      <c r="H137" t="str">
        <f>IFERROR(INDEX('Enter Draw'!$D$3:$G$252,MATCH(SMALL('Enter Draw'!$J$3:$J$252,D137),'Enter Draw'!$J$3:$J$252,0),4),"")</f>
        <v/>
      </c>
      <c r="J137" s="1" t="str">
        <f t="shared" si="46"/>
        <v/>
      </c>
      <c r="K137" t="str">
        <f>IFERROR(INDEX('Enter Draw'!$E$3:$G$252,MATCH(SMALL('Enter Draw'!$K$3:$K$252,D137),'Enter Draw'!$K$3:$K$252,0),2),"")</f>
        <v/>
      </c>
      <c r="L137" t="str">
        <f>IFERROR(INDEX('Enter Draw'!$E$3:$G$252,MATCH(SMALL('Enter Draw'!$K$3:$K$252,D137),'Enter Draw'!$K$3:$K$252,0),3),"")</f>
        <v/>
      </c>
      <c r="N137" s="1" t="str">
        <f t="shared" si="47"/>
        <v/>
      </c>
      <c r="O137" t="str">
        <f>IFERROR(INDEX('Enter Draw'!$A$3:$I$252,MATCH(SMALL('Enter Draw'!$L$3:$L$252,Q137),'Enter Draw'!$L$3:$L$252,0),6),"")</f>
        <v/>
      </c>
      <c r="P137" t="str">
        <f>IFERROR(INDEX('Enter Draw'!$A$3:$G$252,MATCH(SMALL('Enter Draw'!$L$3:$L$252,Q137),'Enter Draw'!$L$3:$L$252,0),7),"")</f>
        <v/>
      </c>
      <c r="Q137">
        <v>114</v>
      </c>
      <c r="S137" s="1" t="str">
        <f t="shared" si="45"/>
        <v/>
      </c>
      <c r="T137" t="str">
        <f>IFERROR(INDEX('Enter Draw'!$A$3:$I$252,MATCH(SMALL('Enter Draw'!$M$3:$M$252,V137),'Enter Draw'!$M$3:$M$252,0),6),"")</f>
        <v/>
      </c>
      <c r="U137" t="str">
        <f>IFERROR(INDEX('Enter Draw'!$A$3:$G$252,MATCH(SMALL('Enter Draw'!$M$3:$M$252,V137),'Enter Draw'!$M$3:$M$252,0),7),"")</f>
        <v/>
      </c>
      <c r="V137">
        <v>136</v>
      </c>
    </row>
    <row r="138" spans="1:22">
      <c r="A138" s="1" t="str">
        <f>IF(B138="","",IF(INDEX('Enter Draw'!$C$3:$G$252,MATCH(SMALL('Enter Draw'!$I$3:$I$252,D138),'Enter Draw'!$I$3:$I$252,0),1)="yco","yco",D138))</f>
        <v/>
      </c>
      <c r="B138" t="str">
        <f>IFERROR(INDEX('Enter Draw'!$C$3:$I$252,MATCH(SMALL('Enter Draw'!$I$3:$I$252,D138),'Enter Draw'!$I$3:$I$252,0),4),"")</f>
        <v/>
      </c>
      <c r="C138" t="str">
        <f>IFERROR(INDEX('Enter Draw'!$C$3:$G$252,MATCH(SMALL('Enter Draw'!$I$3:$I$252,D138),'Enter Draw'!$I$3:$I$252,0),5),"")</f>
        <v/>
      </c>
      <c r="D138">
        <v>115</v>
      </c>
      <c r="F138" s="1" t="str">
        <f>IF(G138="","",IF(INDEX('Enter Draw'!$D$3:$G$252,MATCH(SMALL('Enter Draw'!$J$3:$J$252,D138),'Enter Draw'!$J$3:$J$252,0),1)="co","co",IF(INDEX('Enter Draw'!$D$3:$G$252,MATCH(SMALL('Enter Draw'!$J$3:$J$252,D138),'Enter Draw'!$J$3:$J$252,0),1)="yco","yco",D138)))</f>
        <v/>
      </c>
      <c r="G138" t="str">
        <f>IFERROR(INDEX('Enter Draw'!$D$3:$G$252,MATCH(SMALL('Enter Draw'!$J$3:$J$252,D138),'Enter Draw'!$J$3:$J$252,0),3),"")</f>
        <v/>
      </c>
      <c r="H138" t="str">
        <f>IFERROR(INDEX('Enter Draw'!$D$3:$G$252,MATCH(SMALL('Enter Draw'!$J$3:$J$252,D138),'Enter Draw'!$J$3:$J$252,0),4),"")</f>
        <v/>
      </c>
      <c r="J138" s="1" t="str">
        <f t="shared" si="46"/>
        <v/>
      </c>
      <c r="K138" t="str">
        <f>IFERROR(INDEX('Enter Draw'!$E$3:$G$252,MATCH(SMALL('Enter Draw'!$K$3:$K$252,D138),'Enter Draw'!$K$3:$K$252,0),2),"")</f>
        <v/>
      </c>
      <c r="L138" t="str">
        <f>IFERROR(INDEX('Enter Draw'!$E$3:$G$252,MATCH(SMALL('Enter Draw'!$K$3:$K$252,D138),'Enter Draw'!$K$3:$K$252,0),3),"")</f>
        <v/>
      </c>
      <c r="N138" s="1" t="str">
        <f t="shared" si="47"/>
        <v/>
      </c>
      <c r="O138" t="str">
        <f>IFERROR(INDEX('Enter Draw'!$A$3:$I$252,MATCH(SMALL('Enter Draw'!$L$3:$L$252,Q138),'Enter Draw'!$L$3:$L$252,0),6),"")</f>
        <v/>
      </c>
      <c r="P138" t="str">
        <f>IFERROR(INDEX('Enter Draw'!$A$3:$G$252,MATCH(SMALL('Enter Draw'!$L$3:$L$252,Q138),'Enter Draw'!$L$3:$L$252,0),7),"")</f>
        <v/>
      </c>
      <c r="Q138">
        <v>115</v>
      </c>
      <c r="S138" s="1" t="str">
        <f t="shared" si="45"/>
        <v/>
      </c>
      <c r="T138" t="str">
        <f>IFERROR(INDEX('Enter Draw'!$A$3:$I$252,MATCH(SMALL('Enter Draw'!$M$3:$M$252,V138),'Enter Draw'!$M$3:$M$252,0),6),"")</f>
        <v/>
      </c>
      <c r="U138" t="str">
        <f>IFERROR(INDEX('Enter Draw'!$A$3:$G$252,MATCH(SMALL('Enter Draw'!$M$3:$M$252,V138),'Enter Draw'!$M$3:$M$252,0),7),"")</f>
        <v/>
      </c>
      <c r="V138">
        <v>137</v>
      </c>
    </row>
    <row r="139" spans="1:22">
      <c r="S139" s="1" t="str">
        <f t="shared" si="45"/>
        <v/>
      </c>
      <c r="T139" t="str">
        <f>IFERROR(INDEX('Enter Draw'!$A$3:$I$252,MATCH(SMALL('Enter Draw'!$M$3:$M$252,V139),'Enter Draw'!$M$3:$M$252,0),6),"")</f>
        <v/>
      </c>
      <c r="U139" t="str">
        <f>IFERROR(INDEX('Enter Draw'!$A$3:$G$252,MATCH(SMALL('Enter Draw'!$M$3:$M$252,V139),'Enter Draw'!$M$3:$M$252,0),7),"")</f>
        <v/>
      </c>
      <c r="V139">
        <v>138</v>
      </c>
    </row>
    <row r="140" spans="1:22">
      <c r="A140" s="1" t="str">
        <f>IF(B140="","",IF(INDEX('Enter Draw'!$C$3:$G$252,MATCH(SMALL('Enter Draw'!$I$3:$I$252,D140),'Enter Draw'!$I$3:$I$252,0),1)="yco","yco",D140))</f>
        <v/>
      </c>
      <c r="B140" t="str">
        <f>IFERROR(INDEX('Enter Draw'!$C$3:$I$252,MATCH(SMALL('Enter Draw'!$I$3:$I$252,D140),'Enter Draw'!$I$3:$I$252,0),4),"")</f>
        <v/>
      </c>
      <c r="C140" t="str">
        <f>IFERROR(INDEX('Enter Draw'!$C$3:$G$252,MATCH(SMALL('Enter Draw'!$I$3:$I$252,D140),'Enter Draw'!$I$3:$I$252,0),5),"")</f>
        <v/>
      </c>
      <c r="D140">
        <v>116</v>
      </c>
      <c r="F140" s="1" t="str">
        <f>IF(G140="","",IF(INDEX('Enter Draw'!$D$3:$G$252,MATCH(SMALL('Enter Draw'!$J$3:$J$252,D140),'Enter Draw'!$J$3:$J$252,0),1)="co","co",IF(INDEX('Enter Draw'!$D$3:$G$252,MATCH(SMALL('Enter Draw'!$J$3:$J$252,D140),'Enter Draw'!$J$3:$J$252,0),1)="yco","yco",D140)))</f>
        <v/>
      </c>
      <c r="G140" t="str">
        <f>IFERROR(INDEX('Enter Draw'!$D$3:$G$252,MATCH(SMALL('Enter Draw'!$J$3:$J$252,D140),'Enter Draw'!$J$3:$J$252,0),3),"")</f>
        <v/>
      </c>
      <c r="H140" t="str">
        <f>IFERROR(INDEX('Enter Draw'!$D$3:$G$252,MATCH(SMALL('Enter Draw'!$J$3:$J$252,D140),'Enter Draw'!$J$3:$J$252,0),4),"")</f>
        <v/>
      </c>
      <c r="J140" s="1" t="str">
        <f t="shared" ref="J140:J144" si="48">IF(K140="","",D140)</f>
        <v/>
      </c>
      <c r="K140" t="str">
        <f>IFERROR(INDEX('Enter Draw'!$E$3:$G$252,MATCH(SMALL('Enter Draw'!$K$3:$K$252,D140),'Enter Draw'!$K$3:$K$252,0),2),"")</f>
        <v/>
      </c>
      <c r="L140" t="str">
        <f>IFERROR(INDEX('Enter Draw'!$E$3:$G$252,MATCH(SMALL('Enter Draw'!$K$3:$K$252,D140),'Enter Draw'!$K$3:$K$252,0),3),"")</f>
        <v/>
      </c>
      <c r="N140" s="1" t="str">
        <f t="shared" ref="N140:N144" si="49">IF(O140="","",Q140)</f>
        <v/>
      </c>
      <c r="O140" t="str">
        <f>IFERROR(INDEX('Enter Draw'!$A$3:$I$252,MATCH(SMALL('Enter Draw'!$L$3:$L$252,Q140),'Enter Draw'!$L$3:$L$252,0),6),"")</f>
        <v/>
      </c>
      <c r="P140" t="str">
        <f>IFERROR(INDEX('Enter Draw'!$A$3:$G$252,MATCH(SMALL('Enter Draw'!$L$3:$L$252,Q140),'Enter Draw'!$L$3:$L$252,0),7),"")</f>
        <v/>
      </c>
      <c r="Q140">
        <v>116</v>
      </c>
      <c r="S140" s="1" t="str">
        <f t="shared" si="45"/>
        <v/>
      </c>
      <c r="T140" t="str">
        <f>IFERROR(INDEX('Enter Draw'!$A$3:$I$252,MATCH(SMALL('Enter Draw'!$M$3:$M$252,V140),'Enter Draw'!$M$3:$M$252,0),6),"")</f>
        <v/>
      </c>
      <c r="U140" t="str">
        <f>IFERROR(INDEX('Enter Draw'!$A$3:$G$252,MATCH(SMALL('Enter Draw'!$M$3:$M$252,V140),'Enter Draw'!$M$3:$M$252,0),7),"")</f>
        <v/>
      </c>
      <c r="V140">
        <v>139</v>
      </c>
    </row>
    <row r="141" spans="1:22">
      <c r="A141" s="1" t="str">
        <f>IF(B141="","",IF(INDEX('Enter Draw'!$C$3:$G$252,MATCH(SMALL('Enter Draw'!$I$3:$I$252,D141),'Enter Draw'!$I$3:$I$252,0),1)="yco","yco",D141))</f>
        <v/>
      </c>
      <c r="B141" t="str">
        <f>IFERROR(INDEX('Enter Draw'!$C$3:$I$252,MATCH(SMALL('Enter Draw'!$I$3:$I$252,D141),'Enter Draw'!$I$3:$I$252,0),4),"")</f>
        <v/>
      </c>
      <c r="C141" t="str">
        <f>IFERROR(INDEX('Enter Draw'!$C$3:$G$252,MATCH(SMALL('Enter Draw'!$I$3:$I$252,D141),'Enter Draw'!$I$3:$I$252,0),5),"")</f>
        <v/>
      </c>
      <c r="D141">
        <v>117</v>
      </c>
      <c r="F141" s="1" t="str">
        <f>IF(G141="","",IF(INDEX('Enter Draw'!$D$3:$G$252,MATCH(SMALL('Enter Draw'!$J$3:$J$252,D141),'Enter Draw'!$J$3:$J$252,0),1)="co","co",IF(INDEX('Enter Draw'!$D$3:$G$252,MATCH(SMALL('Enter Draw'!$J$3:$J$252,D141),'Enter Draw'!$J$3:$J$252,0),1)="yco","yco",D141)))</f>
        <v/>
      </c>
      <c r="G141" t="str">
        <f>IFERROR(INDEX('Enter Draw'!$D$3:$G$252,MATCH(SMALL('Enter Draw'!$J$3:$J$252,D141),'Enter Draw'!$J$3:$J$252,0),3),"")</f>
        <v/>
      </c>
      <c r="H141" t="str">
        <f>IFERROR(INDEX('Enter Draw'!$D$3:$G$252,MATCH(SMALL('Enter Draw'!$J$3:$J$252,D141),'Enter Draw'!$J$3:$J$252,0),4),"")</f>
        <v/>
      </c>
      <c r="J141" s="1" t="str">
        <f t="shared" si="48"/>
        <v/>
      </c>
      <c r="K141" t="str">
        <f>IFERROR(INDEX('Enter Draw'!$E$3:$G$252,MATCH(SMALL('Enter Draw'!$K$3:$K$252,D141),'Enter Draw'!$K$3:$K$252,0),2),"")</f>
        <v/>
      </c>
      <c r="L141" t="str">
        <f>IFERROR(INDEX('Enter Draw'!$E$3:$G$252,MATCH(SMALL('Enter Draw'!$K$3:$K$252,D141),'Enter Draw'!$K$3:$K$252,0),3),"")</f>
        <v/>
      </c>
      <c r="N141" s="1" t="str">
        <f t="shared" si="49"/>
        <v/>
      </c>
      <c r="O141" t="str">
        <f>IFERROR(INDEX('Enter Draw'!$A$3:$I$252,MATCH(SMALL('Enter Draw'!$L$3:$L$252,Q141),'Enter Draw'!$L$3:$L$252,0),6),"")</f>
        <v/>
      </c>
      <c r="P141" t="str">
        <f>IFERROR(INDEX('Enter Draw'!$A$3:$G$252,MATCH(SMALL('Enter Draw'!$L$3:$L$252,Q141),'Enter Draw'!$L$3:$L$252,0),7),"")</f>
        <v/>
      </c>
      <c r="Q141">
        <v>117</v>
      </c>
      <c r="S141" s="1" t="str">
        <f t="shared" si="45"/>
        <v/>
      </c>
      <c r="T141" t="str">
        <f>IFERROR(INDEX('Enter Draw'!$A$3:$I$252,MATCH(SMALL('Enter Draw'!$M$3:$M$252,V141),'Enter Draw'!$M$3:$M$252,0),6),"")</f>
        <v/>
      </c>
      <c r="U141" t="str">
        <f>IFERROR(INDEX('Enter Draw'!$A$3:$G$252,MATCH(SMALL('Enter Draw'!$M$3:$M$252,V141),'Enter Draw'!$M$3:$M$252,0),7),"")</f>
        <v/>
      </c>
      <c r="V141">
        <v>140</v>
      </c>
    </row>
    <row r="142" spans="1:22">
      <c r="A142" s="1" t="str">
        <f>IF(B142="","",IF(INDEX('Enter Draw'!$C$3:$G$252,MATCH(SMALL('Enter Draw'!$I$3:$I$252,D142),'Enter Draw'!$I$3:$I$252,0),1)="yco","yco",D142))</f>
        <v/>
      </c>
      <c r="B142" t="str">
        <f>IFERROR(INDEX('Enter Draw'!$C$3:$I$252,MATCH(SMALL('Enter Draw'!$I$3:$I$252,D142),'Enter Draw'!$I$3:$I$252,0),4),"")</f>
        <v/>
      </c>
      <c r="C142" t="str">
        <f>IFERROR(INDEX('Enter Draw'!$C$3:$G$252,MATCH(SMALL('Enter Draw'!$I$3:$I$252,D142),'Enter Draw'!$I$3:$I$252,0),5),"")</f>
        <v/>
      </c>
      <c r="D142">
        <v>118</v>
      </c>
      <c r="F142" s="1" t="str">
        <f>IF(G142="","",IF(INDEX('Enter Draw'!$D$3:$G$252,MATCH(SMALL('Enter Draw'!$J$3:$J$252,D142),'Enter Draw'!$J$3:$J$252,0),1)="co","co",IF(INDEX('Enter Draw'!$D$3:$G$252,MATCH(SMALL('Enter Draw'!$J$3:$J$252,D142),'Enter Draw'!$J$3:$J$252,0),1)="yco","yco",D142)))</f>
        <v/>
      </c>
      <c r="G142" t="str">
        <f>IFERROR(INDEX('Enter Draw'!$D$3:$G$252,MATCH(SMALL('Enter Draw'!$J$3:$J$252,D142),'Enter Draw'!$J$3:$J$252,0),3),"")</f>
        <v/>
      </c>
      <c r="H142" t="str">
        <f>IFERROR(INDEX('Enter Draw'!$D$3:$G$252,MATCH(SMALL('Enter Draw'!$J$3:$J$252,D142),'Enter Draw'!$J$3:$J$252,0),4),"")</f>
        <v/>
      </c>
      <c r="J142" s="1" t="str">
        <f t="shared" si="48"/>
        <v/>
      </c>
      <c r="K142" t="str">
        <f>IFERROR(INDEX('Enter Draw'!$E$3:$G$252,MATCH(SMALL('Enter Draw'!$K$3:$K$252,D142),'Enter Draw'!$K$3:$K$252,0),2),"")</f>
        <v/>
      </c>
      <c r="L142" t="str">
        <f>IFERROR(INDEX('Enter Draw'!$E$3:$G$252,MATCH(SMALL('Enter Draw'!$K$3:$K$252,D142),'Enter Draw'!$K$3:$K$252,0),3),"")</f>
        <v/>
      </c>
      <c r="N142" s="1" t="str">
        <f t="shared" si="49"/>
        <v/>
      </c>
      <c r="O142" t="str">
        <f>IFERROR(INDEX('Enter Draw'!$A$3:$I$252,MATCH(SMALL('Enter Draw'!$L$3:$L$252,Q142),'Enter Draw'!$L$3:$L$252,0),6),"")</f>
        <v/>
      </c>
      <c r="P142" t="str">
        <f>IFERROR(INDEX('Enter Draw'!$A$3:$G$252,MATCH(SMALL('Enter Draw'!$L$3:$L$252,Q142),'Enter Draw'!$L$3:$L$252,0),7),"")</f>
        <v/>
      </c>
      <c r="Q142">
        <v>118</v>
      </c>
      <c r="S142" s="1" t="str">
        <f t="shared" si="45"/>
        <v/>
      </c>
      <c r="T142" t="str">
        <f>IFERROR(INDEX('Enter Draw'!$A$3:$I$252,MATCH(SMALL('Enter Draw'!$M$3:$M$252,V142),'Enter Draw'!$M$3:$M$252,0),6),"")</f>
        <v/>
      </c>
      <c r="U142" t="str">
        <f>IFERROR(INDEX('Enter Draw'!$A$3:$G$252,MATCH(SMALL('Enter Draw'!$M$3:$M$252,V142),'Enter Draw'!$M$3:$M$252,0),7),"")</f>
        <v/>
      </c>
      <c r="V142">
        <v>141</v>
      </c>
    </row>
    <row r="143" spans="1:22">
      <c r="A143" s="1" t="str">
        <f>IF(B143="","",IF(INDEX('Enter Draw'!$C$3:$G$252,MATCH(SMALL('Enter Draw'!$I$3:$I$252,D143),'Enter Draw'!$I$3:$I$252,0),1)="yco","yco",D143))</f>
        <v/>
      </c>
      <c r="B143" t="str">
        <f>IFERROR(INDEX('Enter Draw'!$C$3:$I$252,MATCH(SMALL('Enter Draw'!$I$3:$I$252,D143),'Enter Draw'!$I$3:$I$252,0),4),"")</f>
        <v/>
      </c>
      <c r="C143" t="str">
        <f>IFERROR(INDEX('Enter Draw'!$C$3:$G$252,MATCH(SMALL('Enter Draw'!$I$3:$I$252,D143),'Enter Draw'!$I$3:$I$252,0),5),"")</f>
        <v/>
      </c>
      <c r="D143">
        <v>119</v>
      </c>
      <c r="F143" s="1" t="str">
        <f>IF(G143="","",IF(INDEX('Enter Draw'!$D$3:$G$252,MATCH(SMALL('Enter Draw'!$J$3:$J$252,D143),'Enter Draw'!$J$3:$J$252,0),1)="co","co",IF(INDEX('Enter Draw'!$D$3:$G$252,MATCH(SMALL('Enter Draw'!$J$3:$J$252,D143),'Enter Draw'!$J$3:$J$252,0),1)="yco","yco",D143)))</f>
        <v/>
      </c>
      <c r="G143" t="str">
        <f>IFERROR(INDEX('Enter Draw'!$D$3:$G$252,MATCH(SMALL('Enter Draw'!$J$3:$J$252,D143),'Enter Draw'!$J$3:$J$252,0),3),"")</f>
        <v/>
      </c>
      <c r="H143" t="str">
        <f>IFERROR(INDEX('Enter Draw'!$D$3:$G$252,MATCH(SMALL('Enter Draw'!$J$3:$J$252,D143),'Enter Draw'!$J$3:$J$252,0),4),"")</f>
        <v/>
      </c>
      <c r="J143" s="1" t="str">
        <f t="shared" si="48"/>
        <v/>
      </c>
      <c r="K143" t="str">
        <f>IFERROR(INDEX('Enter Draw'!$E$3:$G$252,MATCH(SMALL('Enter Draw'!$K$3:$K$252,D143),'Enter Draw'!$K$3:$K$252,0),2),"")</f>
        <v/>
      </c>
      <c r="L143" t="str">
        <f>IFERROR(INDEX('Enter Draw'!$E$3:$G$252,MATCH(SMALL('Enter Draw'!$K$3:$K$252,D143),'Enter Draw'!$K$3:$K$252,0),3),"")</f>
        <v/>
      </c>
      <c r="N143" s="1" t="str">
        <f t="shared" si="49"/>
        <v/>
      </c>
      <c r="O143" t="str">
        <f>IFERROR(INDEX('Enter Draw'!$A$3:$I$252,MATCH(SMALL('Enter Draw'!$L$3:$L$252,Q143),'Enter Draw'!$L$3:$L$252,0),6),"")</f>
        <v/>
      </c>
      <c r="P143" t="str">
        <f>IFERROR(INDEX('Enter Draw'!$A$3:$G$252,MATCH(SMALL('Enter Draw'!$L$3:$L$252,Q143),'Enter Draw'!$L$3:$L$252,0),7),"")</f>
        <v/>
      </c>
      <c r="Q143">
        <v>119</v>
      </c>
      <c r="S143" s="1" t="str">
        <f t="shared" si="45"/>
        <v/>
      </c>
      <c r="T143" t="str">
        <f>IFERROR(INDEX('Enter Draw'!$A$3:$I$252,MATCH(SMALL('Enter Draw'!$M$3:$M$252,V143),'Enter Draw'!$M$3:$M$252,0),6),"")</f>
        <v/>
      </c>
      <c r="U143" t="str">
        <f>IFERROR(INDEX('Enter Draw'!$A$3:$G$252,MATCH(SMALL('Enter Draw'!$M$3:$M$252,V143),'Enter Draw'!$M$3:$M$252,0),7),"")</f>
        <v/>
      </c>
      <c r="V143">
        <v>142</v>
      </c>
    </row>
    <row r="144" spans="1:22">
      <c r="A144" s="1" t="str">
        <f>IF(B144="","",IF(INDEX('Enter Draw'!$C$3:$G$252,MATCH(SMALL('Enter Draw'!$I$3:$I$252,D144),'Enter Draw'!$I$3:$I$252,0),1)="yco","yco",D144))</f>
        <v/>
      </c>
      <c r="B144" t="str">
        <f>IFERROR(INDEX('Enter Draw'!$C$3:$I$252,MATCH(SMALL('Enter Draw'!$I$3:$I$252,D144),'Enter Draw'!$I$3:$I$252,0),4),"")</f>
        <v/>
      </c>
      <c r="C144" t="str">
        <f>IFERROR(INDEX('Enter Draw'!$C$3:$G$252,MATCH(SMALL('Enter Draw'!$I$3:$I$252,D144),'Enter Draw'!$I$3:$I$252,0),5),"")</f>
        <v/>
      </c>
      <c r="D144">
        <v>120</v>
      </c>
      <c r="F144" s="1" t="str">
        <f>IF(G144="","",IF(INDEX('Enter Draw'!$D$3:$G$252,MATCH(SMALL('Enter Draw'!$J$3:$J$252,D144),'Enter Draw'!$J$3:$J$252,0),1)="co","co",IF(INDEX('Enter Draw'!$D$3:$G$252,MATCH(SMALL('Enter Draw'!$J$3:$J$252,D144),'Enter Draw'!$J$3:$J$252,0),1)="yco","yco",D144)))</f>
        <v/>
      </c>
      <c r="G144" t="str">
        <f>IFERROR(INDEX('Enter Draw'!$D$3:$G$252,MATCH(SMALL('Enter Draw'!$J$3:$J$252,D144),'Enter Draw'!$J$3:$J$252,0),3),"")</f>
        <v/>
      </c>
      <c r="H144" t="str">
        <f>IFERROR(INDEX('Enter Draw'!$D$3:$G$252,MATCH(SMALL('Enter Draw'!$J$3:$J$252,D144),'Enter Draw'!$J$3:$J$252,0),4),"")</f>
        <v/>
      </c>
      <c r="J144" s="1" t="str">
        <f t="shared" si="48"/>
        <v/>
      </c>
      <c r="K144" t="str">
        <f>IFERROR(INDEX('Enter Draw'!$E$3:$G$252,MATCH(SMALL('Enter Draw'!$K$3:$K$252,D144),'Enter Draw'!$K$3:$K$252,0),2),"")</f>
        <v/>
      </c>
      <c r="L144" t="str">
        <f>IFERROR(INDEX('Enter Draw'!$E$3:$G$252,MATCH(SMALL('Enter Draw'!$K$3:$K$252,D144),'Enter Draw'!$K$3:$K$252,0),3),"")</f>
        <v/>
      </c>
      <c r="N144" s="1" t="str">
        <f t="shared" si="49"/>
        <v/>
      </c>
      <c r="O144" t="str">
        <f>IFERROR(INDEX('Enter Draw'!$A$3:$I$252,MATCH(SMALL('Enter Draw'!$L$3:$L$252,Q144),'Enter Draw'!$L$3:$L$252,0),6),"")</f>
        <v/>
      </c>
      <c r="P144" t="str">
        <f>IFERROR(INDEX('Enter Draw'!$A$3:$G$252,MATCH(SMALL('Enter Draw'!$L$3:$L$252,Q144),'Enter Draw'!$L$3:$L$252,0),7),"")</f>
        <v/>
      </c>
      <c r="Q144">
        <v>120</v>
      </c>
      <c r="S144" s="1" t="str">
        <f t="shared" si="45"/>
        <v/>
      </c>
      <c r="T144" t="str">
        <f>IFERROR(INDEX('Enter Draw'!$A$3:$I$252,MATCH(SMALL('Enter Draw'!$M$3:$M$252,V144),'Enter Draw'!$M$3:$M$252,0),6),"")</f>
        <v/>
      </c>
      <c r="U144" t="str">
        <f>IFERROR(INDEX('Enter Draw'!$A$3:$G$252,MATCH(SMALL('Enter Draw'!$M$3:$M$252,V144),'Enter Draw'!$M$3:$M$252,0),7),"")</f>
        <v/>
      </c>
      <c r="V144">
        <v>143</v>
      </c>
    </row>
    <row r="145" spans="1:22">
      <c r="S145" s="1" t="str">
        <f t="shared" si="45"/>
        <v/>
      </c>
      <c r="T145" t="str">
        <f>IFERROR(INDEX('Enter Draw'!$A$3:$I$252,MATCH(SMALL('Enter Draw'!$M$3:$M$252,V145),'Enter Draw'!$M$3:$M$252,0),6),"")</f>
        <v/>
      </c>
      <c r="U145" t="str">
        <f>IFERROR(INDEX('Enter Draw'!$A$3:$G$252,MATCH(SMALL('Enter Draw'!$M$3:$M$252,V145),'Enter Draw'!$M$3:$M$252,0),7),"")</f>
        <v/>
      </c>
      <c r="V145">
        <v>144</v>
      </c>
    </row>
    <row r="146" spans="1:22">
      <c r="A146" s="1" t="str">
        <f>IF(B146="","",IF(INDEX('Enter Draw'!$C$3:$G$252,MATCH(SMALL('Enter Draw'!$I$3:$I$252,D146),'Enter Draw'!$I$3:$I$252,0),1)="yco","yco",D146))</f>
        <v/>
      </c>
      <c r="B146" t="str">
        <f>IFERROR(INDEX('Enter Draw'!$C$3:$I$252,MATCH(SMALL('Enter Draw'!$I$3:$I$252,D146),'Enter Draw'!$I$3:$I$252,0),4),"")</f>
        <v/>
      </c>
      <c r="C146" t="str">
        <f>IFERROR(INDEX('Enter Draw'!$C$3:$G$252,MATCH(SMALL('Enter Draw'!$I$3:$I$252,D146),'Enter Draw'!$I$3:$I$252,0),5),"")</f>
        <v/>
      </c>
      <c r="D146">
        <v>121</v>
      </c>
      <c r="F146" s="1" t="str">
        <f>IF(G146="","",IF(INDEX('Enter Draw'!$D$3:$G$252,MATCH(SMALL('Enter Draw'!$J$3:$J$252,D146),'Enter Draw'!$J$3:$J$252,0),1)="co","co",IF(INDEX('Enter Draw'!$D$3:$G$252,MATCH(SMALL('Enter Draw'!$J$3:$J$252,D146),'Enter Draw'!$J$3:$J$252,0),1)="yco","yco",D146)))</f>
        <v/>
      </c>
      <c r="G146" t="str">
        <f>IFERROR(INDEX('Enter Draw'!$D$3:$G$252,MATCH(SMALL('Enter Draw'!$J$3:$J$252,D146),'Enter Draw'!$J$3:$J$252,0),3),"")</f>
        <v/>
      </c>
      <c r="H146" t="str">
        <f>IFERROR(INDEX('Enter Draw'!$D$3:$G$252,MATCH(SMALL('Enter Draw'!$J$3:$J$252,D146),'Enter Draw'!$J$3:$J$252,0),4),"")</f>
        <v/>
      </c>
      <c r="J146" s="1" t="str">
        <f t="shared" ref="J146:J150" si="50">IF(K146="","",D146)</f>
        <v/>
      </c>
      <c r="K146" t="str">
        <f>IFERROR(INDEX('Enter Draw'!$E$3:$G$252,MATCH(SMALL('Enter Draw'!$K$3:$K$252,D146),'Enter Draw'!$K$3:$K$252,0),2),"")</f>
        <v/>
      </c>
      <c r="L146" t="str">
        <f>IFERROR(INDEX('Enter Draw'!$E$3:$G$252,MATCH(SMALL('Enter Draw'!$K$3:$K$252,D146),'Enter Draw'!$K$3:$K$252,0),3),"")</f>
        <v/>
      </c>
      <c r="N146" s="1" t="str">
        <f t="shared" ref="N146:N150" si="51">IF(O146="","",Q146)</f>
        <v/>
      </c>
      <c r="O146" t="str">
        <f>IFERROR(INDEX('Enter Draw'!$A$3:$I$252,MATCH(SMALL('Enter Draw'!$L$3:$L$252,Q146),'Enter Draw'!$L$3:$L$252,0),6),"")</f>
        <v/>
      </c>
      <c r="P146" t="str">
        <f>IFERROR(INDEX('Enter Draw'!$A$3:$G$252,MATCH(SMALL('Enter Draw'!$L$3:$L$252,Q146),'Enter Draw'!$L$3:$L$252,0),7),"")</f>
        <v/>
      </c>
      <c r="Q146">
        <v>121</v>
      </c>
      <c r="S146" s="1" t="str">
        <f t="shared" si="45"/>
        <v/>
      </c>
      <c r="T146" t="str">
        <f>IFERROR(INDEX('Enter Draw'!$A$3:$I$252,MATCH(SMALL('Enter Draw'!$M$3:$M$252,V146),'Enter Draw'!$M$3:$M$252,0),6),"")</f>
        <v/>
      </c>
      <c r="U146" t="str">
        <f>IFERROR(INDEX('Enter Draw'!$A$3:$G$252,MATCH(SMALL('Enter Draw'!$M$3:$M$252,V146),'Enter Draw'!$M$3:$M$252,0),7),"")</f>
        <v/>
      </c>
      <c r="V146">
        <v>145</v>
      </c>
    </row>
    <row r="147" spans="1:22">
      <c r="A147" s="1" t="str">
        <f>IF(B147="","",IF(INDEX('Enter Draw'!$C$3:$G$252,MATCH(SMALL('Enter Draw'!$I$3:$I$252,D147),'Enter Draw'!$I$3:$I$252,0),1)="yco","yco",D147))</f>
        <v/>
      </c>
      <c r="B147" t="str">
        <f>IFERROR(INDEX('Enter Draw'!$C$3:$I$252,MATCH(SMALL('Enter Draw'!$I$3:$I$252,D147),'Enter Draw'!$I$3:$I$252,0),4),"")</f>
        <v/>
      </c>
      <c r="C147" t="str">
        <f>IFERROR(INDEX('Enter Draw'!$C$3:$G$252,MATCH(SMALL('Enter Draw'!$I$3:$I$252,D147),'Enter Draw'!$I$3:$I$252,0),5),"")</f>
        <v/>
      </c>
      <c r="D147">
        <v>122</v>
      </c>
      <c r="F147" s="1" t="str">
        <f>IF(G147="","",IF(INDEX('Enter Draw'!$D$3:$G$252,MATCH(SMALL('Enter Draw'!$J$3:$J$252,D147),'Enter Draw'!$J$3:$J$252,0),1)="co","co",IF(INDEX('Enter Draw'!$D$3:$G$252,MATCH(SMALL('Enter Draw'!$J$3:$J$252,D147),'Enter Draw'!$J$3:$J$252,0),1)="yco","yco",D147)))</f>
        <v/>
      </c>
      <c r="G147" t="str">
        <f>IFERROR(INDEX('Enter Draw'!$D$3:$G$252,MATCH(SMALL('Enter Draw'!$J$3:$J$252,D147),'Enter Draw'!$J$3:$J$252,0),3),"")</f>
        <v/>
      </c>
      <c r="H147" t="str">
        <f>IFERROR(INDEX('Enter Draw'!$D$3:$G$252,MATCH(SMALL('Enter Draw'!$J$3:$J$252,D147),'Enter Draw'!$J$3:$J$252,0),4),"")</f>
        <v/>
      </c>
      <c r="J147" s="1" t="str">
        <f t="shared" si="50"/>
        <v/>
      </c>
      <c r="K147" t="str">
        <f>IFERROR(INDEX('Enter Draw'!$E$3:$G$252,MATCH(SMALL('Enter Draw'!$K$3:$K$252,D147),'Enter Draw'!$K$3:$K$252,0),2),"")</f>
        <v/>
      </c>
      <c r="L147" t="str">
        <f>IFERROR(INDEX('Enter Draw'!$E$3:$G$252,MATCH(SMALL('Enter Draw'!$K$3:$K$252,D147),'Enter Draw'!$K$3:$K$252,0),3),"")</f>
        <v/>
      </c>
      <c r="N147" s="1" t="str">
        <f t="shared" si="51"/>
        <v/>
      </c>
      <c r="O147" t="str">
        <f>IFERROR(INDEX('Enter Draw'!$A$3:$I$252,MATCH(SMALL('Enter Draw'!$L$3:$L$252,Q147),'Enter Draw'!$L$3:$L$252,0),6),"")</f>
        <v/>
      </c>
      <c r="P147" t="str">
        <f>IFERROR(INDEX('Enter Draw'!$A$3:$G$252,MATCH(SMALL('Enter Draw'!$L$3:$L$252,Q147),'Enter Draw'!$L$3:$L$252,0),7),"")</f>
        <v/>
      </c>
      <c r="Q147">
        <v>122</v>
      </c>
      <c r="S147" s="1" t="str">
        <f t="shared" si="45"/>
        <v/>
      </c>
      <c r="T147" t="str">
        <f>IFERROR(INDEX('Enter Draw'!$A$3:$I$252,MATCH(SMALL('Enter Draw'!$M$3:$M$252,V147),'Enter Draw'!$M$3:$M$252,0),6),"")</f>
        <v/>
      </c>
      <c r="U147" t="str">
        <f>IFERROR(INDEX('Enter Draw'!$A$3:$G$252,MATCH(SMALL('Enter Draw'!$M$3:$M$252,V147),'Enter Draw'!$M$3:$M$252,0),7),"")</f>
        <v/>
      </c>
      <c r="V147">
        <v>146</v>
      </c>
    </row>
    <row r="148" spans="1:22">
      <c r="A148" s="1" t="str">
        <f>IF(B148="","",IF(INDEX('Enter Draw'!$C$3:$G$252,MATCH(SMALL('Enter Draw'!$I$3:$I$252,D148),'Enter Draw'!$I$3:$I$252,0),1)="yco","yco",D148))</f>
        <v/>
      </c>
      <c r="B148" t="str">
        <f>IFERROR(INDEX('Enter Draw'!$C$3:$I$252,MATCH(SMALL('Enter Draw'!$I$3:$I$252,D148),'Enter Draw'!$I$3:$I$252,0),4),"")</f>
        <v/>
      </c>
      <c r="C148" t="str">
        <f>IFERROR(INDEX('Enter Draw'!$C$3:$G$252,MATCH(SMALL('Enter Draw'!$I$3:$I$252,D148),'Enter Draw'!$I$3:$I$252,0),5),"")</f>
        <v/>
      </c>
      <c r="D148">
        <v>123</v>
      </c>
      <c r="F148" s="1" t="str">
        <f>IF(G148="","",IF(INDEX('Enter Draw'!$D$3:$G$252,MATCH(SMALL('Enter Draw'!$J$3:$J$252,D148),'Enter Draw'!$J$3:$J$252,0),1)="co","co",IF(INDEX('Enter Draw'!$D$3:$G$252,MATCH(SMALL('Enter Draw'!$J$3:$J$252,D148),'Enter Draw'!$J$3:$J$252,0),1)="yco","yco",D148)))</f>
        <v/>
      </c>
      <c r="G148" t="str">
        <f>IFERROR(INDEX('Enter Draw'!$D$3:$G$252,MATCH(SMALL('Enter Draw'!$J$3:$J$252,D148),'Enter Draw'!$J$3:$J$252,0),3),"")</f>
        <v/>
      </c>
      <c r="H148" t="str">
        <f>IFERROR(INDEX('Enter Draw'!$D$3:$G$252,MATCH(SMALL('Enter Draw'!$J$3:$J$252,D148),'Enter Draw'!$J$3:$J$252,0),4),"")</f>
        <v/>
      </c>
      <c r="J148" s="1" t="str">
        <f t="shared" si="50"/>
        <v/>
      </c>
      <c r="K148" t="str">
        <f>IFERROR(INDEX('Enter Draw'!$E$3:$G$252,MATCH(SMALL('Enter Draw'!$K$3:$K$252,D148),'Enter Draw'!$K$3:$K$252,0),2),"")</f>
        <v/>
      </c>
      <c r="L148" t="str">
        <f>IFERROR(INDEX('Enter Draw'!$E$3:$G$252,MATCH(SMALL('Enter Draw'!$K$3:$K$252,D148),'Enter Draw'!$K$3:$K$252,0),3),"")</f>
        <v/>
      </c>
      <c r="N148" s="1" t="str">
        <f t="shared" si="51"/>
        <v/>
      </c>
      <c r="O148" t="str">
        <f>IFERROR(INDEX('Enter Draw'!$A$3:$I$252,MATCH(SMALL('Enter Draw'!$L$3:$L$252,Q148),'Enter Draw'!$L$3:$L$252,0),6),"")</f>
        <v/>
      </c>
      <c r="P148" t="str">
        <f>IFERROR(INDEX('Enter Draw'!$A$3:$G$252,MATCH(SMALL('Enter Draw'!$L$3:$L$252,Q148),'Enter Draw'!$L$3:$L$252,0),7),"")</f>
        <v/>
      </c>
      <c r="Q148">
        <v>123</v>
      </c>
      <c r="S148" s="1" t="str">
        <f t="shared" si="45"/>
        <v/>
      </c>
      <c r="T148" t="str">
        <f>IFERROR(INDEX('Enter Draw'!$A$3:$I$252,MATCH(SMALL('Enter Draw'!$M$3:$M$252,V148),'Enter Draw'!$M$3:$M$252,0),6),"")</f>
        <v/>
      </c>
      <c r="U148" t="str">
        <f>IFERROR(INDEX('Enter Draw'!$A$3:$G$252,MATCH(SMALL('Enter Draw'!$M$3:$M$252,V148),'Enter Draw'!$M$3:$M$252,0),7),"")</f>
        <v/>
      </c>
      <c r="V148">
        <v>147</v>
      </c>
    </row>
    <row r="149" spans="1:22">
      <c r="A149" s="1" t="str">
        <f>IF(B149="","",IF(INDEX('Enter Draw'!$C$3:$G$252,MATCH(SMALL('Enter Draw'!$I$3:$I$252,D149),'Enter Draw'!$I$3:$I$252,0),1)="yco","yco",D149))</f>
        <v/>
      </c>
      <c r="B149" t="str">
        <f>IFERROR(INDEX('Enter Draw'!$C$3:$I$252,MATCH(SMALL('Enter Draw'!$I$3:$I$252,D149),'Enter Draw'!$I$3:$I$252,0),4),"")</f>
        <v/>
      </c>
      <c r="C149" t="str">
        <f>IFERROR(INDEX('Enter Draw'!$C$3:$G$252,MATCH(SMALL('Enter Draw'!$I$3:$I$252,D149),'Enter Draw'!$I$3:$I$252,0),5),"")</f>
        <v/>
      </c>
      <c r="D149">
        <v>124</v>
      </c>
      <c r="F149" s="1" t="str">
        <f>IF(G149="","",IF(INDEX('Enter Draw'!$D$3:$G$252,MATCH(SMALL('Enter Draw'!$J$3:$J$252,D149),'Enter Draw'!$J$3:$J$252,0),1)="co","co",IF(INDEX('Enter Draw'!$D$3:$G$252,MATCH(SMALL('Enter Draw'!$J$3:$J$252,D149),'Enter Draw'!$J$3:$J$252,0),1)="yco","yco",D149)))</f>
        <v/>
      </c>
      <c r="G149" t="str">
        <f>IFERROR(INDEX('Enter Draw'!$D$3:$G$252,MATCH(SMALL('Enter Draw'!$J$3:$J$252,D149),'Enter Draw'!$J$3:$J$252,0),3),"")</f>
        <v/>
      </c>
      <c r="H149" t="str">
        <f>IFERROR(INDEX('Enter Draw'!$D$3:$G$252,MATCH(SMALL('Enter Draw'!$J$3:$J$252,D149),'Enter Draw'!$J$3:$J$252,0),4),"")</f>
        <v/>
      </c>
      <c r="J149" s="1" t="str">
        <f t="shared" si="50"/>
        <v/>
      </c>
      <c r="K149" t="str">
        <f>IFERROR(INDEX('Enter Draw'!$E$3:$G$252,MATCH(SMALL('Enter Draw'!$K$3:$K$252,D149),'Enter Draw'!$K$3:$K$252,0),2),"")</f>
        <v/>
      </c>
      <c r="L149" t="str">
        <f>IFERROR(INDEX('Enter Draw'!$E$3:$G$252,MATCH(SMALL('Enter Draw'!$K$3:$K$252,D149),'Enter Draw'!$K$3:$K$252,0),3),"")</f>
        <v/>
      </c>
      <c r="N149" s="1" t="str">
        <f t="shared" si="51"/>
        <v/>
      </c>
      <c r="O149" t="str">
        <f>IFERROR(INDEX('Enter Draw'!$A$3:$I$252,MATCH(SMALL('Enter Draw'!$L$3:$L$252,Q149),'Enter Draw'!$L$3:$L$252,0),6),"")</f>
        <v/>
      </c>
      <c r="P149" t="str">
        <f>IFERROR(INDEX('Enter Draw'!$A$3:$G$252,MATCH(SMALL('Enter Draw'!$L$3:$L$252,Q149),'Enter Draw'!$L$3:$L$252,0),7),"")</f>
        <v/>
      </c>
      <c r="Q149">
        <v>124</v>
      </c>
      <c r="S149" s="1" t="str">
        <f t="shared" si="45"/>
        <v/>
      </c>
      <c r="T149" t="str">
        <f>IFERROR(INDEX('Enter Draw'!$A$3:$I$252,MATCH(SMALL('Enter Draw'!$M$3:$M$252,V149),'Enter Draw'!$M$3:$M$252,0),6),"")</f>
        <v/>
      </c>
      <c r="U149" t="str">
        <f>IFERROR(INDEX('Enter Draw'!$A$3:$G$252,MATCH(SMALL('Enter Draw'!$M$3:$M$252,V149),'Enter Draw'!$M$3:$M$252,0),7),"")</f>
        <v/>
      </c>
      <c r="V149">
        <v>148</v>
      </c>
    </row>
    <row r="150" spans="1:22">
      <c r="A150" s="1" t="str">
        <f>IF(B150="","",IF(INDEX('Enter Draw'!$C$3:$G$252,MATCH(SMALL('Enter Draw'!$I$3:$I$252,D150),'Enter Draw'!$I$3:$I$252,0),1)="yco","yco",D150))</f>
        <v/>
      </c>
      <c r="B150" t="str">
        <f>IFERROR(INDEX('Enter Draw'!$C$3:$I$252,MATCH(SMALL('Enter Draw'!$I$3:$I$252,D150),'Enter Draw'!$I$3:$I$252,0),4),"")</f>
        <v/>
      </c>
      <c r="C150" t="str">
        <f>IFERROR(INDEX('Enter Draw'!$C$3:$G$252,MATCH(SMALL('Enter Draw'!$I$3:$I$252,D150),'Enter Draw'!$I$3:$I$252,0),5),"")</f>
        <v/>
      </c>
      <c r="D150">
        <v>125</v>
      </c>
      <c r="F150" s="1" t="str">
        <f>IF(G150="","",IF(INDEX('Enter Draw'!$D$3:$G$252,MATCH(SMALL('Enter Draw'!$J$3:$J$252,D150),'Enter Draw'!$J$3:$J$252,0),1)="co","co",IF(INDEX('Enter Draw'!$D$3:$G$252,MATCH(SMALL('Enter Draw'!$J$3:$J$252,D150),'Enter Draw'!$J$3:$J$252,0),1)="yco","yco",D150)))</f>
        <v/>
      </c>
      <c r="G150" t="str">
        <f>IFERROR(INDEX('Enter Draw'!$D$3:$G$252,MATCH(SMALL('Enter Draw'!$J$3:$J$252,D150),'Enter Draw'!$J$3:$J$252,0),3),"")</f>
        <v/>
      </c>
      <c r="H150" t="str">
        <f>IFERROR(INDEX('Enter Draw'!$D$3:$G$252,MATCH(SMALL('Enter Draw'!$J$3:$J$252,D150),'Enter Draw'!$J$3:$J$252,0),4),"")</f>
        <v/>
      </c>
      <c r="J150" s="1" t="str">
        <f t="shared" si="50"/>
        <v/>
      </c>
      <c r="K150" t="str">
        <f>IFERROR(INDEX('Enter Draw'!$E$3:$G$252,MATCH(SMALL('Enter Draw'!$K$3:$K$252,D150),'Enter Draw'!$K$3:$K$252,0),2),"")</f>
        <v/>
      </c>
      <c r="L150" t="str">
        <f>IFERROR(INDEX('Enter Draw'!$E$3:$G$252,MATCH(SMALL('Enter Draw'!$K$3:$K$252,D150),'Enter Draw'!$K$3:$K$252,0),3),"")</f>
        <v/>
      </c>
      <c r="N150" s="1" t="str">
        <f t="shared" si="51"/>
        <v/>
      </c>
      <c r="O150" t="str">
        <f>IFERROR(INDEX('Enter Draw'!$A$3:$I$252,MATCH(SMALL('Enter Draw'!$L$3:$L$252,Q150),'Enter Draw'!$L$3:$L$252,0),6),"")</f>
        <v/>
      </c>
      <c r="P150" t="str">
        <f>IFERROR(INDEX('Enter Draw'!$A$3:$G$252,MATCH(SMALL('Enter Draw'!$L$3:$L$252,Q150),'Enter Draw'!$L$3:$L$252,0),7),"")</f>
        <v/>
      </c>
      <c r="Q150">
        <v>125</v>
      </c>
      <c r="S150" s="1" t="str">
        <f t="shared" si="45"/>
        <v/>
      </c>
      <c r="T150" t="str">
        <f>IFERROR(INDEX('Enter Draw'!$A$3:$I$252,MATCH(SMALL('Enter Draw'!$M$3:$M$252,V150),'Enter Draw'!$M$3:$M$252,0),6),"")</f>
        <v/>
      </c>
      <c r="U150" t="str">
        <f>IFERROR(INDEX('Enter Draw'!$A$3:$G$252,MATCH(SMALL('Enter Draw'!$M$3:$M$252,V150),'Enter Draw'!$M$3:$M$252,0),7),"")</f>
        <v/>
      </c>
      <c r="V150">
        <v>149</v>
      </c>
    </row>
    <row r="151" spans="1:22">
      <c r="S151" s="1" t="str">
        <f t="shared" si="45"/>
        <v/>
      </c>
      <c r="T151" t="str">
        <f>IFERROR(INDEX('Enter Draw'!$A$3:$I$252,MATCH(SMALL('Enter Draw'!$M$3:$M$252,V151),'Enter Draw'!$M$3:$M$252,0),6),"")</f>
        <v/>
      </c>
      <c r="U151" t="str">
        <f>IFERROR(INDEX('Enter Draw'!$A$3:$G$252,MATCH(SMALL('Enter Draw'!$M$3:$M$252,V151),'Enter Draw'!$M$3:$M$252,0),7),"")</f>
        <v/>
      </c>
      <c r="V151">
        <v>150</v>
      </c>
    </row>
    <row r="152" spans="1:22">
      <c r="A152" s="1" t="str">
        <f>IF(B152="","",IF(INDEX('Enter Draw'!$C$3:$G$252,MATCH(SMALL('Enter Draw'!$I$3:$I$252,D152),'Enter Draw'!$I$3:$I$252,0),1)="yco","yco",D152))</f>
        <v/>
      </c>
      <c r="B152" t="str">
        <f>IFERROR(INDEX('Enter Draw'!$C$3:$I$252,MATCH(SMALL('Enter Draw'!$I$3:$I$252,D152),'Enter Draw'!$I$3:$I$252,0),4),"")</f>
        <v/>
      </c>
      <c r="C152" t="str">
        <f>IFERROR(INDEX('Enter Draw'!$C$3:$G$252,MATCH(SMALL('Enter Draw'!$I$3:$I$252,D152),'Enter Draw'!$I$3:$I$252,0),5),"")</f>
        <v/>
      </c>
      <c r="D152">
        <v>126</v>
      </c>
      <c r="F152" s="1" t="str">
        <f>IF(G152="","",IF(INDEX('Enter Draw'!$D$3:$G$252,MATCH(SMALL('Enter Draw'!$J$3:$J$252,D152),'Enter Draw'!$J$3:$J$252,0),1)="co","co",IF(INDEX('Enter Draw'!$D$3:$G$252,MATCH(SMALL('Enter Draw'!$J$3:$J$252,D152),'Enter Draw'!$J$3:$J$252,0),1)="yco","yco",D152)))</f>
        <v/>
      </c>
      <c r="G152" t="str">
        <f>IFERROR(INDEX('Enter Draw'!$D$3:$G$252,MATCH(SMALL('Enter Draw'!$J$3:$J$252,D152),'Enter Draw'!$J$3:$J$252,0),3),"")</f>
        <v/>
      </c>
      <c r="H152" t="str">
        <f>IFERROR(INDEX('Enter Draw'!$D$3:$G$252,MATCH(SMALL('Enter Draw'!$J$3:$J$252,D152),'Enter Draw'!$J$3:$J$252,0),4),"")</f>
        <v/>
      </c>
      <c r="J152" s="1" t="str">
        <f t="shared" ref="J152:J156" si="52">IF(K152="","",D152)</f>
        <v/>
      </c>
      <c r="K152" t="str">
        <f>IFERROR(INDEX('Enter Draw'!$E$3:$G$252,MATCH(SMALL('Enter Draw'!$K$3:$K$252,D152),'Enter Draw'!$K$3:$K$252,0),2),"")</f>
        <v/>
      </c>
      <c r="L152" t="str">
        <f>IFERROR(INDEX('Enter Draw'!$E$3:$G$252,MATCH(SMALL('Enter Draw'!$K$3:$K$252,D152),'Enter Draw'!$K$3:$K$252,0),3),"")</f>
        <v/>
      </c>
      <c r="N152" s="1" t="str">
        <f t="shared" ref="N152:N156" si="53">IF(O152="","",Q152)</f>
        <v/>
      </c>
      <c r="O152" t="str">
        <f>IFERROR(INDEX('Enter Draw'!$A$3:$I$252,MATCH(SMALL('Enter Draw'!$L$3:$L$252,Q152),'Enter Draw'!$L$3:$L$252,0),6),"")</f>
        <v/>
      </c>
      <c r="P152" t="str">
        <f>IFERROR(INDEX('Enter Draw'!$A$3:$G$252,MATCH(SMALL('Enter Draw'!$L$3:$L$252,Q152),'Enter Draw'!$L$3:$L$252,0),7),"")</f>
        <v/>
      </c>
      <c r="Q152">
        <v>126</v>
      </c>
      <c r="S152" s="1" t="str">
        <f t="shared" si="45"/>
        <v/>
      </c>
      <c r="T152" t="str">
        <f>IFERROR(INDEX('Enter Draw'!$A$3:$I$252,MATCH(SMALL('Enter Draw'!$M$3:$M$252,V152),'Enter Draw'!$M$3:$M$252,0),6),"")</f>
        <v/>
      </c>
      <c r="U152" t="str">
        <f>IFERROR(INDEX('Enter Draw'!$A$3:$G$252,MATCH(SMALL('Enter Draw'!$M$3:$M$252,V152),'Enter Draw'!$M$3:$M$252,0),7),"")</f>
        <v/>
      </c>
      <c r="V152">
        <v>151</v>
      </c>
    </row>
    <row r="153" spans="1:22">
      <c r="A153" s="1" t="str">
        <f>IF(B153="","",IF(INDEX('Enter Draw'!$C$3:$G$252,MATCH(SMALL('Enter Draw'!$I$3:$I$252,D153),'Enter Draw'!$I$3:$I$252,0),1)="yco","yco",D153))</f>
        <v/>
      </c>
      <c r="B153" t="str">
        <f>IFERROR(INDEX('Enter Draw'!$C$3:$I$252,MATCH(SMALL('Enter Draw'!$I$3:$I$252,D153),'Enter Draw'!$I$3:$I$252,0),4),"")</f>
        <v/>
      </c>
      <c r="C153" t="str">
        <f>IFERROR(INDEX('Enter Draw'!$C$3:$G$252,MATCH(SMALL('Enter Draw'!$I$3:$I$252,D153),'Enter Draw'!$I$3:$I$252,0),5),"")</f>
        <v/>
      </c>
      <c r="D153">
        <v>127</v>
      </c>
      <c r="F153" s="1" t="str">
        <f>IF(G153="","",IF(INDEX('Enter Draw'!$D$3:$G$252,MATCH(SMALL('Enter Draw'!$J$3:$J$252,D153),'Enter Draw'!$J$3:$J$252,0),1)="co","co",IF(INDEX('Enter Draw'!$D$3:$G$252,MATCH(SMALL('Enter Draw'!$J$3:$J$252,D153),'Enter Draw'!$J$3:$J$252,0),1)="yco","yco",D153)))</f>
        <v/>
      </c>
      <c r="G153" t="str">
        <f>IFERROR(INDEX('Enter Draw'!$D$3:$G$252,MATCH(SMALL('Enter Draw'!$J$3:$J$252,D153),'Enter Draw'!$J$3:$J$252,0),3),"")</f>
        <v/>
      </c>
      <c r="H153" t="str">
        <f>IFERROR(INDEX('Enter Draw'!$D$3:$G$252,MATCH(SMALL('Enter Draw'!$J$3:$J$252,D153),'Enter Draw'!$J$3:$J$252,0),4),"")</f>
        <v/>
      </c>
      <c r="J153" s="1" t="str">
        <f t="shared" si="52"/>
        <v/>
      </c>
      <c r="K153" t="str">
        <f>IFERROR(INDEX('Enter Draw'!$E$3:$G$252,MATCH(SMALL('Enter Draw'!$K$3:$K$252,D153),'Enter Draw'!$K$3:$K$252,0),2),"")</f>
        <v/>
      </c>
      <c r="L153" t="str">
        <f>IFERROR(INDEX('Enter Draw'!$E$3:$G$252,MATCH(SMALL('Enter Draw'!$K$3:$K$252,D153),'Enter Draw'!$K$3:$K$252,0),3),"")</f>
        <v/>
      </c>
      <c r="N153" s="1" t="str">
        <f t="shared" si="53"/>
        <v/>
      </c>
      <c r="O153" t="str">
        <f>IFERROR(INDEX('Enter Draw'!$A$3:$I$252,MATCH(SMALL('Enter Draw'!$L$3:$L$252,Q153),'Enter Draw'!$L$3:$L$252,0),6),"")</f>
        <v/>
      </c>
      <c r="P153" t="str">
        <f>IFERROR(INDEX('Enter Draw'!$A$3:$G$252,MATCH(SMALL('Enter Draw'!$L$3:$L$252,Q153),'Enter Draw'!$L$3:$L$252,0),7),"")</f>
        <v/>
      </c>
      <c r="Q153">
        <v>127</v>
      </c>
      <c r="S153" s="1" t="str">
        <f t="shared" si="45"/>
        <v/>
      </c>
      <c r="T153" t="str">
        <f>IFERROR(INDEX('Enter Draw'!$A$3:$I$252,MATCH(SMALL('Enter Draw'!$M$3:$M$252,V153),'Enter Draw'!$M$3:$M$252,0),6),"")</f>
        <v/>
      </c>
      <c r="U153" t="str">
        <f>IFERROR(INDEX('Enter Draw'!$A$3:$G$252,MATCH(SMALL('Enter Draw'!$M$3:$M$252,V153),'Enter Draw'!$M$3:$M$252,0),7),"")</f>
        <v/>
      </c>
      <c r="V153">
        <v>152</v>
      </c>
    </row>
    <row r="154" spans="1:22">
      <c r="A154" s="1" t="str">
        <f>IF(B154="","",IF(INDEX('Enter Draw'!$C$3:$G$252,MATCH(SMALL('Enter Draw'!$I$3:$I$252,D154),'Enter Draw'!$I$3:$I$252,0),1)="yco","yco",D154))</f>
        <v/>
      </c>
      <c r="B154" t="str">
        <f>IFERROR(INDEX('Enter Draw'!$C$3:$I$252,MATCH(SMALL('Enter Draw'!$I$3:$I$252,D154),'Enter Draw'!$I$3:$I$252,0),4),"")</f>
        <v/>
      </c>
      <c r="C154" t="str">
        <f>IFERROR(INDEX('Enter Draw'!$C$3:$G$252,MATCH(SMALL('Enter Draw'!$I$3:$I$252,D154),'Enter Draw'!$I$3:$I$252,0),5),"")</f>
        <v/>
      </c>
      <c r="D154">
        <v>128</v>
      </c>
      <c r="F154" s="1" t="str">
        <f>IF(G154="","",IF(INDEX('Enter Draw'!$D$3:$G$252,MATCH(SMALL('Enter Draw'!$J$3:$J$252,D154),'Enter Draw'!$J$3:$J$252,0),1)="co","co",IF(INDEX('Enter Draw'!$D$3:$G$252,MATCH(SMALL('Enter Draw'!$J$3:$J$252,D154),'Enter Draw'!$J$3:$J$252,0),1)="yco","yco",D154)))</f>
        <v/>
      </c>
      <c r="G154" t="str">
        <f>IFERROR(INDEX('Enter Draw'!$D$3:$G$252,MATCH(SMALL('Enter Draw'!$J$3:$J$252,D154),'Enter Draw'!$J$3:$J$252,0),3),"")</f>
        <v/>
      </c>
      <c r="H154" t="str">
        <f>IFERROR(INDEX('Enter Draw'!$D$3:$G$252,MATCH(SMALL('Enter Draw'!$J$3:$J$252,D154),'Enter Draw'!$J$3:$J$252,0),4),"")</f>
        <v/>
      </c>
      <c r="J154" s="1" t="str">
        <f t="shared" si="52"/>
        <v/>
      </c>
      <c r="K154" t="str">
        <f>IFERROR(INDEX('Enter Draw'!$E$3:$G$252,MATCH(SMALL('Enter Draw'!$K$3:$K$252,D154),'Enter Draw'!$K$3:$K$252,0),2),"")</f>
        <v/>
      </c>
      <c r="L154" t="str">
        <f>IFERROR(INDEX('Enter Draw'!$E$3:$G$252,MATCH(SMALL('Enter Draw'!$K$3:$K$252,D154),'Enter Draw'!$K$3:$K$252,0),3),"")</f>
        <v/>
      </c>
      <c r="N154" s="1" t="str">
        <f t="shared" si="53"/>
        <v/>
      </c>
      <c r="O154" t="str">
        <f>IFERROR(INDEX('Enter Draw'!$A$3:$I$252,MATCH(SMALL('Enter Draw'!$L$3:$L$252,Q154),'Enter Draw'!$L$3:$L$252,0),6),"")</f>
        <v/>
      </c>
      <c r="P154" t="str">
        <f>IFERROR(INDEX('Enter Draw'!$A$3:$G$252,MATCH(SMALL('Enter Draw'!$L$3:$L$252,Q154),'Enter Draw'!$L$3:$L$252,0),7),"")</f>
        <v/>
      </c>
      <c r="Q154">
        <v>128</v>
      </c>
      <c r="S154" s="1" t="str">
        <f t="shared" si="45"/>
        <v/>
      </c>
      <c r="T154" t="str">
        <f>IFERROR(INDEX('Enter Draw'!$A$3:$I$252,MATCH(SMALL('Enter Draw'!$M$3:$M$252,V154),'Enter Draw'!$M$3:$M$252,0),6),"")</f>
        <v/>
      </c>
      <c r="U154" t="str">
        <f>IFERROR(INDEX('Enter Draw'!$A$3:$G$252,MATCH(SMALL('Enter Draw'!$M$3:$M$252,V154),'Enter Draw'!$M$3:$M$252,0),7),"")</f>
        <v/>
      </c>
      <c r="V154">
        <v>153</v>
      </c>
    </row>
    <row r="155" spans="1:22">
      <c r="A155" s="1" t="str">
        <f>IF(B155="","",IF(INDEX('Enter Draw'!$C$3:$G$252,MATCH(SMALL('Enter Draw'!$I$3:$I$252,D155),'Enter Draw'!$I$3:$I$252,0),1)="yco","yco",D155))</f>
        <v/>
      </c>
      <c r="B155" t="str">
        <f>IFERROR(INDEX('Enter Draw'!$C$3:$I$252,MATCH(SMALL('Enter Draw'!$I$3:$I$252,D155),'Enter Draw'!$I$3:$I$252,0),4),"")</f>
        <v/>
      </c>
      <c r="C155" t="str">
        <f>IFERROR(INDEX('Enter Draw'!$C$3:$G$252,MATCH(SMALL('Enter Draw'!$I$3:$I$252,D155),'Enter Draw'!$I$3:$I$252,0),5),"")</f>
        <v/>
      </c>
      <c r="D155">
        <v>129</v>
      </c>
      <c r="F155" s="1" t="str">
        <f>IF(G155="","",IF(INDEX('Enter Draw'!$D$3:$G$252,MATCH(SMALL('Enter Draw'!$J$3:$J$252,D155),'Enter Draw'!$J$3:$J$252,0),1)="co","co",IF(INDEX('Enter Draw'!$D$3:$G$252,MATCH(SMALL('Enter Draw'!$J$3:$J$252,D155),'Enter Draw'!$J$3:$J$252,0),1)="yco","yco",D155)))</f>
        <v/>
      </c>
      <c r="G155" t="str">
        <f>IFERROR(INDEX('Enter Draw'!$D$3:$G$252,MATCH(SMALL('Enter Draw'!$J$3:$J$252,D155),'Enter Draw'!$J$3:$J$252,0),3),"")</f>
        <v/>
      </c>
      <c r="H155" t="str">
        <f>IFERROR(INDEX('Enter Draw'!$D$3:$G$252,MATCH(SMALL('Enter Draw'!$J$3:$J$252,D155),'Enter Draw'!$J$3:$J$252,0),4),"")</f>
        <v/>
      </c>
      <c r="J155" s="1" t="str">
        <f t="shared" si="52"/>
        <v/>
      </c>
      <c r="K155" t="str">
        <f>IFERROR(INDEX('Enter Draw'!$E$3:$G$252,MATCH(SMALL('Enter Draw'!$K$3:$K$252,D155),'Enter Draw'!$K$3:$K$252,0),2),"")</f>
        <v/>
      </c>
      <c r="L155" t="str">
        <f>IFERROR(INDEX('Enter Draw'!$E$3:$G$252,MATCH(SMALL('Enter Draw'!$K$3:$K$252,D155),'Enter Draw'!$K$3:$K$252,0),3),"")</f>
        <v/>
      </c>
      <c r="N155" s="1" t="str">
        <f t="shared" si="53"/>
        <v/>
      </c>
      <c r="O155" t="str">
        <f>IFERROR(INDEX('Enter Draw'!$A$3:$I$252,MATCH(SMALL('Enter Draw'!$L$3:$L$252,Q155),'Enter Draw'!$L$3:$L$252,0),6),"")</f>
        <v/>
      </c>
      <c r="P155" t="str">
        <f>IFERROR(INDEX('Enter Draw'!$A$3:$G$252,MATCH(SMALL('Enter Draw'!$L$3:$L$252,Q155),'Enter Draw'!$L$3:$L$252,0),7),"")</f>
        <v/>
      </c>
      <c r="Q155">
        <v>129</v>
      </c>
      <c r="S155" s="1" t="str">
        <f t="shared" si="45"/>
        <v/>
      </c>
      <c r="T155" t="str">
        <f>IFERROR(INDEX('Enter Draw'!$A$3:$I$252,MATCH(SMALL('Enter Draw'!$M$3:$M$252,V155),'Enter Draw'!$M$3:$M$252,0),6),"")</f>
        <v/>
      </c>
      <c r="U155" t="str">
        <f>IFERROR(INDEX('Enter Draw'!$A$3:$G$252,MATCH(SMALL('Enter Draw'!$M$3:$M$252,V155),'Enter Draw'!$M$3:$M$252,0),7),"")</f>
        <v/>
      </c>
      <c r="V155">
        <v>154</v>
      </c>
    </row>
    <row r="156" spans="1:22">
      <c r="A156" s="1" t="str">
        <f>IF(B156="","",IF(INDEX('Enter Draw'!$C$3:$G$252,MATCH(SMALL('Enter Draw'!$I$3:$I$252,D156),'Enter Draw'!$I$3:$I$252,0),1)="yco","yco",D156))</f>
        <v/>
      </c>
      <c r="B156" t="str">
        <f>IFERROR(INDEX('Enter Draw'!$C$3:$I$252,MATCH(SMALL('Enter Draw'!$I$3:$I$252,D156),'Enter Draw'!$I$3:$I$252,0),4),"")</f>
        <v/>
      </c>
      <c r="C156" t="str">
        <f>IFERROR(INDEX('Enter Draw'!$C$3:$G$252,MATCH(SMALL('Enter Draw'!$I$3:$I$252,D156),'Enter Draw'!$I$3:$I$252,0),5),"")</f>
        <v/>
      </c>
      <c r="D156">
        <v>130</v>
      </c>
      <c r="F156" s="1" t="str">
        <f>IF(G156="","",IF(INDEX('Enter Draw'!$D$3:$G$252,MATCH(SMALL('Enter Draw'!$J$3:$J$252,D156),'Enter Draw'!$J$3:$J$252,0),1)="co","co",IF(INDEX('Enter Draw'!$D$3:$G$252,MATCH(SMALL('Enter Draw'!$J$3:$J$252,D156),'Enter Draw'!$J$3:$J$252,0),1)="yco","yco",D156)))</f>
        <v/>
      </c>
      <c r="G156" t="str">
        <f>IFERROR(INDEX('Enter Draw'!$D$3:$G$252,MATCH(SMALL('Enter Draw'!$J$3:$J$252,D156),'Enter Draw'!$J$3:$J$252,0),3),"")</f>
        <v/>
      </c>
      <c r="H156" t="str">
        <f>IFERROR(INDEX('Enter Draw'!$D$3:$G$252,MATCH(SMALL('Enter Draw'!$J$3:$J$252,D156),'Enter Draw'!$J$3:$J$252,0),4),"")</f>
        <v/>
      </c>
      <c r="J156" s="1" t="str">
        <f t="shared" si="52"/>
        <v/>
      </c>
      <c r="K156" t="str">
        <f>IFERROR(INDEX('Enter Draw'!$E$3:$G$252,MATCH(SMALL('Enter Draw'!$K$3:$K$252,D156),'Enter Draw'!$K$3:$K$252,0),2),"")</f>
        <v/>
      </c>
      <c r="L156" t="str">
        <f>IFERROR(INDEX('Enter Draw'!$E$3:$G$252,MATCH(SMALL('Enter Draw'!$K$3:$K$252,D156),'Enter Draw'!$K$3:$K$252,0),3),"")</f>
        <v/>
      </c>
      <c r="N156" s="1" t="str">
        <f t="shared" si="53"/>
        <v/>
      </c>
      <c r="O156" t="str">
        <f>IFERROR(INDEX('Enter Draw'!$A$3:$I$252,MATCH(SMALL('Enter Draw'!$L$3:$L$252,Q156),'Enter Draw'!$L$3:$L$252,0),6),"")</f>
        <v/>
      </c>
      <c r="P156" t="str">
        <f>IFERROR(INDEX('Enter Draw'!$A$3:$G$252,MATCH(SMALL('Enter Draw'!$L$3:$L$252,Q156),'Enter Draw'!$L$3:$L$252,0),7),"")</f>
        <v/>
      </c>
      <c r="Q156">
        <v>130</v>
      </c>
      <c r="S156" s="1" t="str">
        <f t="shared" si="45"/>
        <v/>
      </c>
      <c r="T156" t="str">
        <f>IFERROR(INDEX('Enter Draw'!$A$3:$I$252,MATCH(SMALL('Enter Draw'!$M$3:$M$252,V156),'Enter Draw'!$M$3:$M$252,0),6),"")</f>
        <v/>
      </c>
      <c r="U156" t="str">
        <f>IFERROR(INDEX('Enter Draw'!$A$3:$G$252,MATCH(SMALL('Enter Draw'!$M$3:$M$252,V156),'Enter Draw'!$M$3:$M$252,0),7),"")</f>
        <v/>
      </c>
      <c r="V156">
        <v>155</v>
      </c>
    </row>
    <row r="157" spans="1:22">
      <c r="S157" s="1" t="str">
        <f t="shared" si="45"/>
        <v/>
      </c>
      <c r="T157" t="str">
        <f>IFERROR(INDEX('Enter Draw'!$A$3:$I$252,MATCH(SMALL('Enter Draw'!$M$3:$M$252,V157),'Enter Draw'!$M$3:$M$252,0),6),"")</f>
        <v/>
      </c>
      <c r="U157" t="str">
        <f>IFERROR(INDEX('Enter Draw'!$A$3:$G$252,MATCH(SMALL('Enter Draw'!$M$3:$M$252,V157),'Enter Draw'!$M$3:$M$252,0),7),"")</f>
        <v/>
      </c>
      <c r="V157">
        <v>156</v>
      </c>
    </row>
    <row r="158" spans="1:22">
      <c r="A158" s="1" t="str">
        <f>IF(B158="","",IF(INDEX('Enter Draw'!$C$3:$G$252,MATCH(SMALL('Enter Draw'!$I$3:$I$252,D158),'Enter Draw'!$I$3:$I$252,0),1)="yco","yco",D158))</f>
        <v/>
      </c>
      <c r="B158" t="str">
        <f>IFERROR(INDEX('Enter Draw'!$C$3:$I$252,MATCH(SMALL('Enter Draw'!$I$3:$I$252,D158),'Enter Draw'!$I$3:$I$252,0),4),"")</f>
        <v/>
      </c>
      <c r="C158" t="str">
        <f>IFERROR(INDEX('Enter Draw'!$C$3:$G$252,MATCH(SMALL('Enter Draw'!$I$3:$I$252,D158),'Enter Draw'!$I$3:$I$252,0),5),"")</f>
        <v/>
      </c>
      <c r="D158">
        <v>131</v>
      </c>
      <c r="F158" s="1" t="str">
        <f>IF(G158="","",IF(INDEX('Enter Draw'!$D$3:$G$252,MATCH(SMALL('Enter Draw'!$J$3:$J$252,D158),'Enter Draw'!$J$3:$J$252,0),1)="co","co",IF(INDEX('Enter Draw'!$D$3:$G$252,MATCH(SMALL('Enter Draw'!$J$3:$J$252,D158),'Enter Draw'!$J$3:$J$252,0),1)="yco","yco",D158)))</f>
        <v/>
      </c>
      <c r="G158" t="str">
        <f>IFERROR(INDEX('Enter Draw'!$D$3:$G$252,MATCH(SMALL('Enter Draw'!$J$3:$J$252,D158),'Enter Draw'!$J$3:$J$252,0),3),"")</f>
        <v/>
      </c>
      <c r="H158" t="str">
        <f>IFERROR(INDEX('Enter Draw'!$D$3:$G$252,MATCH(SMALL('Enter Draw'!$J$3:$J$252,D158),'Enter Draw'!$J$3:$J$252,0),4),"")</f>
        <v/>
      </c>
      <c r="J158" s="1" t="str">
        <f t="shared" ref="J158:J162" si="54">IF(K158="","",D158)</f>
        <v/>
      </c>
      <c r="K158" t="str">
        <f>IFERROR(INDEX('Enter Draw'!$E$3:$G$252,MATCH(SMALL('Enter Draw'!$K$3:$K$252,D158),'Enter Draw'!$K$3:$K$252,0),2),"")</f>
        <v/>
      </c>
      <c r="L158" t="str">
        <f>IFERROR(INDEX('Enter Draw'!$E$3:$G$252,MATCH(SMALL('Enter Draw'!$K$3:$K$252,D158),'Enter Draw'!$K$3:$K$252,0),3),"")</f>
        <v/>
      </c>
      <c r="N158" s="1" t="str">
        <f t="shared" ref="N158:N162" si="55">IF(O158="","",Q158)</f>
        <v/>
      </c>
      <c r="O158" t="str">
        <f>IFERROR(INDEX('Enter Draw'!$A$3:$I$252,MATCH(SMALL('Enter Draw'!$L$3:$L$252,Q158),'Enter Draw'!$L$3:$L$252,0),6),"")</f>
        <v/>
      </c>
      <c r="P158" t="str">
        <f>IFERROR(INDEX('Enter Draw'!$A$3:$G$252,MATCH(SMALL('Enter Draw'!$L$3:$L$252,Q158),'Enter Draw'!$L$3:$L$252,0),7),"")</f>
        <v/>
      </c>
      <c r="Q158">
        <v>131</v>
      </c>
      <c r="S158" s="1" t="str">
        <f t="shared" si="45"/>
        <v/>
      </c>
      <c r="T158" t="str">
        <f>IFERROR(INDEX('Enter Draw'!$A$3:$I$252,MATCH(SMALL('Enter Draw'!$M$3:$M$252,V158),'Enter Draw'!$M$3:$M$252,0),6),"")</f>
        <v/>
      </c>
      <c r="U158" t="str">
        <f>IFERROR(INDEX('Enter Draw'!$A$3:$G$252,MATCH(SMALL('Enter Draw'!$M$3:$M$252,V158),'Enter Draw'!$M$3:$M$252,0),7),"")</f>
        <v/>
      </c>
      <c r="V158">
        <v>157</v>
      </c>
    </row>
    <row r="159" spans="1:22">
      <c r="A159" s="1" t="str">
        <f>IF(B159="","",IF(INDEX('Enter Draw'!$C$3:$G$252,MATCH(SMALL('Enter Draw'!$I$3:$I$252,D159),'Enter Draw'!$I$3:$I$252,0),1)="yco","yco",D159))</f>
        <v/>
      </c>
      <c r="B159" t="str">
        <f>IFERROR(INDEX('Enter Draw'!$C$3:$I$252,MATCH(SMALL('Enter Draw'!$I$3:$I$252,D159),'Enter Draw'!$I$3:$I$252,0),4),"")</f>
        <v/>
      </c>
      <c r="C159" t="str">
        <f>IFERROR(INDEX('Enter Draw'!$C$3:$G$252,MATCH(SMALL('Enter Draw'!$I$3:$I$252,D159),'Enter Draw'!$I$3:$I$252,0),5),"")</f>
        <v/>
      </c>
      <c r="D159">
        <v>132</v>
      </c>
      <c r="F159" s="1" t="str">
        <f>IF(G159="","",IF(INDEX('Enter Draw'!$D$3:$G$252,MATCH(SMALL('Enter Draw'!$J$3:$J$252,D159),'Enter Draw'!$J$3:$J$252,0),1)="co","co",IF(INDEX('Enter Draw'!$D$3:$G$252,MATCH(SMALL('Enter Draw'!$J$3:$J$252,D159),'Enter Draw'!$J$3:$J$252,0),1)="yco","yco",D159)))</f>
        <v/>
      </c>
      <c r="G159" t="str">
        <f>IFERROR(INDEX('Enter Draw'!$D$3:$G$252,MATCH(SMALL('Enter Draw'!$J$3:$J$252,D159),'Enter Draw'!$J$3:$J$252,0),3),"")</f>
        <v/>
      </c>
      <c r="H159" t="str">
        <f>IFERROR(INDEX('Enter Draw'!$D$3:$G$252,MATCH(SMALL('Enter Draw'!$J$3:$J$252,D159),'Enter Draw'!$J$3:$J$252,0),4),"")</f>
        <v/>
      </c>
      <c r="J159" s="1" t="str">
        <f t="shared" si="54"/>
        <v/>
      </c>
      <c r="K159" t="str">
        <f>IFERROR(INDEX('Enter Draw'!$E$3:$G$252,MATCH(SMALL('Enter Draw'!$K$3:$K$252,D159),'Enter Draw'!$K$3:$K$252,0),2),"")</f>
        <v/>
      </c>
      <c r="L159" t="str">
        <f>IFERROR(INDEX('Enter Draw'!$E$3:$G$252,MATCH(SMALL('Enter Draw'!$K$3:$K$252,D159),'Enter Draw'!$K$3:$K$252,0),3),"")</f>
        <v/>
      </c>
      <c r="N159" s="1" t="str">
        <f t="shared" si="55"/>
        <v/>
      </c>
      <c r="O159" t="str">
        <f>IFERROR(INDEX('Enter Draw'!$A$3:$I$252,MATCH(SMALL('Enter Draw'!$L$3:$L$252,Q159),'Enter Draw'!$L$3:$L$252,0),6),"")</f>
        <v/>
      </c>
      <c r="P159" t="str">
        <f>IFERROR(INDEX('Enter Draw'!$A$3:$G$252,MATCH(SMALL('Enter Draw'!$L$3:$L$252,Q159),'Enter Draw'!$L$3:$L$252,0),7),"")</f>
        <v/>
      </c>
      <c r="Q159">
        <v>132</v>
      </c>
      <c r="S159" s="1" t="str">
        <f t="shared" si="45"/>
        <v/>
      </c>
      <c r="T159" t="str">
        <f>IFERROR(INDEX('Enter Draw'!$A$3:$I$252,MATCH(SMALL('Enter Draw'!$M$3:$M$252,V159),'Enter Draw'!$M$3:$M$252,0),6),"")</f>
        <v/>
      </c>
      <c r="U159" t="str">
        <f>IFERROR(INDEX('Enter Draw'!$A$3:$G$252,MATCH(SMALL('Enter Draw'!$M$3:$M$252,V159),'Enter Draw'!$M$3:$M$252,0),7),"")</f>
        <v/>
      </c>
      <c r="V159">
        <v>158</v>
      </c>
    </row>
    <row r="160" spans="1:22">
      <c r="A160" s="1" t="str">
        <f>IF(B160="","",IF(INDEX('Enter Draw'!$C$3:$G$252,MATCH(SMALL('Enter Draw'!$I$3:$I$252,D160),'Enter Draw'!$I$3:$I$252,0),1)="yco","yco",D160))</f>
        <v/>
      </c>
      <c r="B160" t="str">
        <f>IFERROR(INDEX('Enter Draw'!$C$3:$I$252,MATCH(SMALL('Enter Draw'!$I$3:$I$252,D160),'Enter Draw'!$I$3:$I$252,0),4),"")</f>
        <v/>
      </c>
      <c r="C160" t="str">
        <f>IFERROR(INDEX('Enter Draw'!$C$3:$G$252,MATCH(SMALL('Enter Draw'!$I$3:$I$252,D160),'Enter Draw'!$I$3:$I$252,0),5),"")</f>
        <v/>
      </c>
      <c r="D160">
        <v>133</v>
      </c>
      <c r="F160" s="1" t="str">
        <f>IF(G160="","",IF(INDEX('Enter Draw'!$D$3:$G$252,MATCH(SMALL('Enter Draw'!$J$3:$J$252,D160),'Enter Draw'!$J$3:$J$252,0),1)="co","co",IF(INDEX('Enter Draw'!$D$3:$G$252,MATCH(SMALL('Enter Draw'!$J$3:$J$252,D160),'Enter Draw'!$J$3:$J$252,0),1)="yco","yco",D160)))</f>
        <v/>
      </c>
      <c r="G160" t="str">
        <f>IFERROR(INDEX('Enter Draw'!$D$3:$G$252,MATCH(SMALL('Enter Draw'!$J$3:$J$252,D160),'Enter Draw'!$J$3:$J$252,0),3),"")</f>
        <v/>
      </c>
      <c r="H160" t="str">
        <f>IFERROR(INDEX('Enter Draw'!$D$3:$G$252,MATCH(SMALL('Enter Draw'!$J$3:$J$252,D160),'Enter Draw'!$J$3:$J$252,0),4),"")</f>
        <v/>
      </c>
      <c r="J160" s="1" t="str">
        <f t="shared" si="54"/>
        <v/>
      </c>
      <c r="K160" t="str">
        <f>IFERROR(INDEX('Enter Draw'!$E$3:$G$252,MATCH(SMALL('Enter Draw'!$K$3:$K$252,D160),'Enter Draw'!$K$3:$K$252,0),2),"")</f>
        <v/>
      </c>
      <c r="L160" t="str">
        <f>IFERROR(INDEX('Enter Draw'!$E$3:$G$252,MATCH(SMALL('Enter Draw'!$K$3:$K$252,D160),'Enter Draw'!$K$3:$K$252,0),3),"")</f>
        <v/>
      </c>
      <c r="N160" s="1" t="str">
        <f t="shared" si="55"/>
        <v/>
      </c>
      <c r="O160" t="str">
        <f>IFERROR(INDEX('Enter Draw'!$A$3:$I$252,MATCH(SMALL('Enter Draw'!$L$3:$L$252,Q160),'Enter Draw'!$L$3:$L$252,0),6),"")</f>
        <v/>
      </c>
      <c r="P160" t="str">
        <f>IFERROR(INDEX('Enter Draw'!$A$3:$G$252,MATCH(SMALL('Enter Draw'!$L$3:$L$252,Q160),'Enter Draw'!$L$3:$L$252,0),7),"")</f>
        <v/>
      </c>
      <c r="Q160">
        <v>133</v>
      </c>
      <c r="S160" s="1" t="str">
        <f t="shared" si="45"/>
        <v/>
      </c>
      <c r="T160" t="str">
        <f>IFERROR(INDEX('Enter Draw'!$A$3:$I$252,MATCH(SMALL('Enter Draw'!$M$3:$M$252,V160),'Enter Draw'!$M$3:$M$252,0),6),"")</f>
        <v/>
      </c>
      <c r="U160" t="str">
        <f>IFERROR(INDEX('Enter Draw'!$A$3:$G$252,MATCH(SMALL('Enter Draw'!$M$3:$M$252,V160),'Enter Draw'!$M$3:$M$252,0),7),"")</f>
        <v/>
      </c>
      <c r="V160">
        <v>159</v>
      </c>
    </row>
    <row r="161" spans="1:22">
      <c r="A161" s="1" t="str">
        <f>IF(B161="","",IF(INDEX('Enter Draw'!$C$3:$G$252,MATCH(SMALL('Enter Draw'!$I$3:$I$252,D161),'Enter Draw'!$I$3:$I$252,0),1)="yco","yco",D161))</f>
        <v/>
      </c>
      <c r="B161" t="str">
        <f>IFERROR(INDEX('Enter Draw'!$C$3:$I$252,MATCH(SMALL('Enter Draw'!$I$3:$I$252,D161),'Enter Draw'!$I$3:$I$252,0),4),"")</f>
        <v/>
      </c>
      <c r="C161" t="str">
        <f>IFERROR(INDEX('Enter Draw'!$C$3:$G$252,MATCH(SMALL('Enter Draw'!$I$3:$I$252,D161),'Enter Draw'!$I$3:$I$252,0),5),"")</f>
        <v/>
      </c>
      <c r="D161">
        <v>134</v>
      </c>
      <c r="F161" s="1" t="str">
        <f>IF(G161="","",IF(INDEX('Enter Draw'!$D$3:$G$252,MATCH(SMALL('Enter Draw'!$J$3:$J$252,D161),'Enter Draw'!$J$3:$J$252,0),1)="co","co",IF(INDEX('Enter Draw'!$D$3:$G$252,MATCH(SMALL('Enter Draw'!$J$3:$J$252,D161),'Enter Draw'!$J$3:$J$252,0),1)="yco","yco",D161)))</f>
        <v/>
      </c>
      <c r="G161" t="str">
        <f>IFERROR(INDEX('Enter Draw'!$D$3:$G$252,MATCH(SMALL('Enter Draw'!$J$3:$J$252,D161),'Enter Draw'!$J$3:$J$252,0),3),"")</f>
        <v/>
      </c>
      <c r="H161" t="str">
        <f>IFERROR(INDEX('Enter Draw'!$D$3:$G$252,MATCH(SMALL('Enter Draw'!$J$3:$J$252,D161),'Enter Draw'!$J$3:$J$252,0),4),"")</f>
        <v/>
      </c>
      <c r="J161" s="1" t="str">
        <f t="shared" si="54"/>
        <v/>
      </c>
      <c r="K161" t="str">
        <f>IFERROR(INDEX('Enter Draw'!$E$3:$G$252,MATCH(SMALL('Enter Draw'!$K$3:$K$252,D161),'Enter Draw'!$K$3:$K$252,0),2),"")</f>
        <v/>
      </c>
      <c r="L161" t="str">
        <f>IFERROR(INDEX('Enter Draw'!$E$3:$G$252,MATCH(SMALL('Enter Draw'!$K$3:$K$252,D161),'Enter Draw'!$K$3:$K$252,0),3),"")</f>
        <v/>
      </c>
      <c r="N161" s="1" t="str">
        <f t="shared" si="55"/>
        <v/>
      </c>
      <c r="O161" t="str">
        <f>IFERROR(INDEX('Enter Draw'!$A$3:$I$252,MATCH(SMALL('Enter Draw'!$L$3:$L$252,Q161),'Enter Draw'!$L$3:$L$252,0),6),"")</f>
        <v/>
      </c>
      <c r="P161" t="str">
        <f>IFERROR(INDEX('Enter Draw'!$A$3:$G$252,MATCH(SMALL('Enter Draw'!$L$3:$L$252,Q161),'Enter Draw'!$L$3:$L$252,0),7),"")</f>
        <v/>
      </c>
      <c r="Q161">
        <v>134</v>
      </c>
      <c r="S161" s="1" t="str">
        <f t="shared" si="45"/>
        <v/>
      </c>
      <c r="T161" t="str">
        <f>IFERROR(INDEX('Enter Draw'!$A$3:$I$252,MATCH(SMALL('Enter Draw'!$M$3:$M$252,V161),'Enter Draw'!$M$3:$M$252,0),6),"")</f>
        <v/>
      </c>
      <c r="U161" t="str">
        <f>IFERROR(INDEX('Enter Draw'!$A$3:$G$252,MATCH(SMALL('Enter Draw'!$M$3:$M$252,V161),'Enter Draw'!$M$3:$M$252,0),7),"")</f>
        <v/>
      </c>
      <c r="V161">
        <v>160</v>
      </c>
    </row>
    <row r="162" spans="1:22">
      <c r="A162" s="1" t="str">
        <f>IF(B162="","",IF(INDEX('Enter Draw'!$C$3:$G$252,MATCH(SMALL('Enter Draw'!$I$3:$I$252,D162),'Enter Draw'!$I$3:$I$252,0),1)="yco","yco",D162))</f>
        <v/>
      </c>
      <c r="B162" t="str">
        <f>IFERROR(INDEX('Enter Draw'!$C$3:$I$252,MATCH(SMALL('Enter Draw'!$I$3:$I$252,D162),'Enter Draw'!$I$3:$I$252,0),4),"")</f>
        <v/>
      </c>
      <c r="C162" t="str">
        <f>IFERROR(INDEX('Enter Draw'!$C$3:$G$252,MATCH(SMALL('Enter Draw'!$I$3:$I$252,D162),'Enter Draw'!$I$3:$I$252,0),5),"")</f>
        <v/>
      </c>
      <c r="D162">
        <v>135</v>
      </c>
      <c r="F162" s="1" t="str">
        <f>IF(G162="","",IF(INDEX('Enter Draw'!$D$3:$G$252,MATCH(SMALL('Enter Draw'!$J$3:$J$252,D162),'Enter Draw'!$J$3:$J$252,0),1)="co","co",IF(INDEX('Enter Draw'!$D$3:$G$252,MATCH(SMALL('Enter Draw'!$J$3:$J$252,D162),'Enter Draw'!$J$3:$J$252,0),1)="yco","yco",D162)))</f>
        <v/>
      </c>
      <c r="G162" t="str">
        <f>IFERROR(INDEX('Enter Draw'!$D$3:$G$252,MATCH(SMALL('Enter Draw'!$J$3:$J$252,D162),'Enter Draw'!$J$3:$J$252,0),3),"")</f>
        <v/>
      </c>
      <c r="H162" t="str">
        <f>IFERROR(INDEX('Enter Draw'!$D$3:$G$252,MATCH(SMALL('Enter Draw'!$J$3:$J$252,D162),'Enter Draw'!$J$3:$J$252,0),4),"")</f>
        <v/>
      </c>
      <c r="J162" s="1" t="str">
        <f t="shared" si="54"/>
        <v/>
      </c>
      <c r="K162" t="str">
        <f>IFERROR(INDEX('Enter Draw'!$E$3:$G$252,MATCH(SMALL('Enter Draw'!$K$3:$K$252,D162),'Enter Draw'!$K$3:$K$252,0),2),"")</f>
        <v/>
      </c>
      <c r="L162" t="str">
        <f>IFERROR(INDEX('Enter Draw'!$E$3:$G$252,MATCH(SMALL('Enter Draw'!$K$3:$K$252,D162),'Enter Draw'!$K$3:$K$252,0),3),"")</f>
        <v/>
      </c>
      <c r="N162" s="1" t="str">
        <f t="shared" si="55"/>
        <v/>
      </c>
      <c r="O162" t="str">
        <f>IFERROR(INDEX('Enter Draw'!$A$3:$I$252,MATCH(SMALL('Enter Draw'!$L$3:$L$252,Q162),'Enter Draw'!$L$3:$L$252,0),6),"")</f>
        <v/>
      </c>
      <c r="P162" t="str">
        <f>IFERROR(INDEX('Enter Draw'!$A$3:$G$252,MATCH(SMALL('Enter Draw'!$L$3:$L$252,Q162),'Enter Draw'!$L$3:$L$252,0),7),"")</f>
        <v/>
      </c>
      <c r="Q162">
        <v>135</v>
      </c>
      <c r="S162" s="1" t="str">
        <f t="shared" si="45"/>
        <v/>
      </c>
      <c r="T162" t="str">
        <f>IFERROR(INDEX('Enter Draw'!$A$3:$I$252,MATCH(SMALL('Enter Draw'!$M$3:$M$252,V162),'Enter Draw'!$M$3:$M$252,0),6),"")</f>
        <v/>
      </c>
      <c r="U162" t="str">
        <f>IFERROR(INDEX('Enter Draw'!$A$3:$G$252,MATCH(SMALL('Enter Draw'!$M$3:$M$252,V162),'Enter Draw'!$M$3:$M$252,0),7),"")</f>
        <v/>
      </c>
      <c r="V162">
        <v>161</v>
      </c>
    </row>
    <row r="163" spans="1:22">
      <c r="S163" s="1" t="str">
        <f t="shared" si="45"/>
        <v/>
      </c>
      <c r="T163" t="str">
        <f>IFERROR(INDEX('Enter Draw'!$A$3:$I$252,MATCH(SMALL('Enter Draw'!$M$3:$M$252,V163),'Enter Draw'!$M$3:$M$252,0),6),"")</f>
        <v/>
      </c>
      <c r="U163" t="str">
        <f>IFERROR(INDEX('Enter Draw'!$A$3:$G$252,MATCH(SMALL('Enter Draw'!$M$3:$M$252,V163),'Enter Draw'!$M$3:$M$252,0),7),"")</f>
        <v/>
      </c>
      <c r="V163">
        <v>162</v>
      </c>
    </row>
    <row r="164" spans="1:22">
      <c r="A164" s="1" t="str">
        <f>IF(B164="","",IF(INDEX('Enter Draw'!$C$3:$G$252,MATCH(SMALL('Enter Draw'!$I$3:$I$252,D164),'Enter Draw'!$I$3:$I$252,0),1)="yco","yco",D164))</f>
        <v/>
      </c>
      <c r="B164" t="str">
        <f>IFERROR(INDEX('Enter Draw'!$C$3:$I$252,MATCH(SMALL('Enter Draw'!$I$3:$I$252,D164),'Enter Draw'!$I$3:$I$252,0),4),"")</f>
        <v/>
      </c>
      <c r="C164" t="str">
        <f>IFERROR(INDEX('Enter Draw'!$C$3:$G$252,MATCH(SMALL('Enter Draw'!$I$3:$I$252,D164),'Enter Draw'!$I$3:$I$252,0),5),"")</f>
        <v/>
      </c>
      <c r="D164">
        <v>136</v>
      </c>
      <c r="F164" s="1" t="str">
        <f>IF(G164="","",IF(INDEX('Enter Draw'!$D$3:$G$252,MATCH(SMALL('Enter Draw'!$J$3:$J$252,D164),'Enter Draw'!$J$3:$J$252,0),1)="co","co",IF(INDEX('Enter Draw'!$D$3:$G$252,MATCH(SMALL('Enter Draw'!$J$3:$J$252,D164),'Enter Draw'!$J$3:$J$252,0),1)="yco","yco",D164)))</f>
        <v/>
      </c>
      <c r="G164" t="str">
        <f>IFERROR(INDEX('Enter Draw'!$D$3:$G$252,MATCH(SMALL('Enter Draw'!$J$3:$J$252,D164),'Enter Draw'!$J$3:$J$252,0),3),"")</f>
        <v/>
      </c>
      <c r="H164" t="str">
        <f>IFERROR(INDEX('Enter Draw'!$D$3:$G$252,MATCH(SMALL('Enter Draw'!$J$3:$J$252,D164),'Enter Draw'!$J$3:$J$252,0),4),"")</f>
        <v/>
      </c>
      <c r="J164" s="1" t="str">
        <f t="shared" ref="J164:J168" si="56">IF(K164="","",D164)</f>
        <v/>
      </c>
      <c r="K164" t="str">
        <f>IFERROR(INDEX('Enter Draw'!$E$3:$G$252,MATCH(SMALL('Enter Draw'!$K$3:$K$252,D164),'Enter Draw'!$K$3:$K$252,0),2),"")</f>
        <v/>
      </c>
      <c r="L164" t="str">
        <f>IFERROR(INDEX('Enter Draw'!$E$3:$G$252,MATCH(SMALL('Enter Draw'!$K$3:$K$252,D164),'Enter Draw'!$K$3:$K$252,0),3),"")</f>
        <v/>
      </c>
      <c r="N164" s="1" t="str">
        <f t="shared" ref="N164:N168" si="57">IF(O164="","",Q164)</f>
        <v/>
      </c>
      <c r="O164" t="str">
        <f>IFERROR(INDEX('Enter Draw'!$A$3:$I$252,MATCH(SMALL('Enter Draw'!$L$3:$L$252,Q164),'Enter Draw'!$L$3:$L$252,0),6),"")</f>
        <v/>
      </c>
      <c r="P164" t="str">
        <f>IFERROR(INDEX('Enter Draw'!$A$3:$G$252,MATCH(SMALL('Enter Draw'!$L$3:$L$252,Q164),'Enter Draw'!$L$3:$L$252,0),7),"")</f>
        <v/>
      </c>
      <c r="Q164">
        <v>136</v>
      </c>
      <c r="S164" s="1" t="str">
        <f t="shared" si="45"/>
        <v/>
      </c>
      <c r="T164" t="str">
        <f>IFERROR(INDEX('Enter Draw'!$A$3:$I$252,MATCH(SMALL('Enter Draw'!$M$3:$M$252,V164),'Enter Draw'!$M$3:$M$252,0),6),"")</f>
        <v/>
      </c>
      <c r="U164" t="str">
        <f>IFERROR(INDEX('Enter Draw'!$A$3:$G$252,MATCH(SMALL('Enter Draw'!$M$3:$M$252,V164),'Enter Draw'!$M$3:$M$252,0),7),"")</f>
        <v/>
      </c>
      <c r="V164">
        <v>163</v>
      </c>
    </row>
    <row r="165" spans="1:22">
      <c r="A165" s="1" t="str">
        <f>IF(B165="","",IF(INDEX('Enter Draw'!$C$3:$G$252,MATCH(SMALL('Enter Draw'!$I$3:$I$252,D165),'Enter Draw'!$I$3:$I$252,0),1)="yco","yco",D165))</f>
        <v/>
      </c>
      <c r="B165" t="str">
        <f>IFERROR(INDEX('Enter Draw'!$C$3:$I$252,MATCH(SMALL('Enter Draw'!$I$3:$I$252,D165),'Enter Draw'!$I$3:$I$252,0),4),"")</f>
        <v/>
      </c>
      <c r="C165" t="str">
        <f>IFERROR(INDEX('Enter Draw'!$C$3:$G$252,MATCH(SMALL('Enter Draw'!$I$3:$I$252,D165),'Enter Draw'!$I$3:$I$252,0),5),"")</f>
        <v/>
      </c>
      <c r="D165">
        <v>137</v>
      </c>
      <c r="F165" s="1" t="str">
        <f>IF(G165="","",IF(INDEX('Enter Draw'!$D$3:$G$252,MATCH(SMALL('Enter Draw'!$J$3:$J$252,D165),'Enter Draw'!$J$3:$J$252,0),1)="co","co",IF(INDEX('Enter Draw'!$D$3:$G$252,MATCH(SMALL('Enter Draw'!$J$3:$J$252,D165),'Enter Draw'!$J$3:$J$252,0),1)="yco","yco",D165)))</f>
        <v/>
      </c>
      <c r="G165" t="str">
        <f>IFERROR(INDEX('Enter Draw'!$D$3:$G$252,MATCH(SMALL('Enter Draw'!$J$3:$J$252,D165),'Enter Draw'!$J$3:$J$252,0),3),"")</f>
        <v/>
      </c>
      <c r="H165" t="str">
        <f>IFERROR(INDEX('Enter Draw'!$D$3:$G$252,MATCH(SMALL('Enter Draw'!$J$3:$J$252,D165),'Enter Draw'!$J$3:$J$252,0),4),"")</f>
        <v/>
      </c>
      <c r="J165" s="1" t="str">
        <f t="shared" si="56"/>
        <v/>
      </c>
      <c r="K165" t="str">
        <f>IFERROR(INDEX('Enter Draw'!$E$3:$G$252,MATCH(SMALL('Enter Draw'!$K$3:$K$252,D165),'Enter Draw'!$K$3:$K$252,0),2),"")</f>
        <v/>
      </c>
      <c r="L165" t="str">
        <f>IFERROR(INDEX('Enter Draw'!$E$3:$G$252,MATCH(SMALL('Enter Draw'!$K$3:$K$252,D165),'Enter Draw'!$K$3:$K$252,0),3),"")</f>
        <v/>
      </c>
      <c r="N165" s="1" t="str">
        <f t="shared" si="57"/>
        <v/>
      </c>
      <c r="O165" t="str">
        <f>IFERROR(INDEX('Enter Draw'!$A$3:$I$252,MATCH(SMALL('Enter Draw'!$L$3:$L$252,Q165),'Enter Draw'!$L$3:$L$252,0),6),"")</f>
        <v/>
      </c>
      <c r="P165" t="str">
        <f>IFERROR(INDEX('Enter Draw'!$A$3:$G$252,MATCH(SMALL('Enter Draw'!$L$3:$L$252,Q165),'Enter Draw'!$L$3:$L$252,0),7),"")</f>
        <v/>
      </c>
      <c r="Q165">
        <v>137</v>
      </c>
      <c r="S165" s="1" t="str">
        <f t="shared" si="45"/>
        <v/>
      </c>
      <c r="T165" t="str">
        <f>IFERROR(INDEX('Enter Draw'!$A$3:$I$252,MATCH(SMALL('Enter Draw'!$M$3:$M$252,V165),'Enter Draw'!$M$3:$M$252,0),6),"")</f>
        <v/>
      </c>
      <c r="U165" t="str">
        <f>IFERROR(INDEX('Enter Draw'!$A$3:$G$252,MATCH(SMALL('Enter Draw'!$M$3:$M$252,V165),'Enter Draw'!$M$3:$M$252,0),7),"")</f>
        <v/>
      </c>
      <c r="V165">
        <v>164</v>
      </c>
    </row>
    <row r="166" spans="1:22">
      <c r="A166" s="1" t="str">
        <f>IF(B166="","",IF(INDEX('Enter Draw'!$C$3:$G$252,MATCH(SMALL('Enter Draw'!$I$3:$I$252,D166),'Enter Draw'!$I$3:$I$252,0),1)="yco","yco",D166))</f>
        <v/>
      </c>
      <c r="B166" t="str">
        <f>IFERROR(INDEX('Enter Draw'!$C$3:$I$252,MATCH(SMALL('Enter Draw'!$I$3:$I$252,D166),'Enter Draw'!$I$3:$I$252,0),4),"")</f>
        <v/>
      </c>
      <c r="C166" t="str">
        <f>IFERROR(INDEX('Enter Draw'!$C$3:$G$252,MATCH(SMALL('Enter Draw'!$I$3:$I$252,D166),'Enter Draw'!$I$3:$I$252,0),5),"")</f>
        <v/>
      </c>
      <c r="D166">
        <v>138</v>
      </c>
      <c r="F166" s="1" t="str">
        <f>IF(G166="","",IF(INDEX('Enter Draw'!$D$3:$G$252,MATCH(SMALL('Enter Draw'!$J$3:$J$252,D166),'Enter Draw'!$J$3:$J$252,0),1)="co","co",IF(INDEX('Enter Draw'!$D$3:$G$252,MATCH(SMALL('Enter Draw'!$J$3:$J$252,D166),'Enter Draw'!$J$3:$J$252,0),1)="yco","yco",D166)))</f>
        <v/>
      </c>
      <c r="G166" t="str">
        <f>IFERROR(INDEX('Enter Draw'!$D$3:$G$252,MATCH(SMALL('Enter Draw'!$J$3:$J$252,D166),'Enter Draw'!$J$3:$J$252,0),3),"")</f>
        <v/>
      </c>
      <c r="H166" t="str">
        <f>IFERROR(INDEX('Enter Draw'!$D$3:$G$252,MATCH(SMALL('Enter Draw'!$J$3:$J$252,D166),'Enter Draw'!$J$3:$J$252,0),4),"")</f>
        <v/>
      </c>
      <c r="J166" s="1" t="str">
        <f t="shared" si="56"/>
        <v/>
      </c>
      <c r="K166" t="str">
        <f>IFERROR(INDEX('Enter Draw'!$E$3:$G$252,MATCH(SMALL('Enter Draw'!$K$3:$K$252,D166),'Enter Draw'!$K$3:$K$252,0),2),"")</f>
        <v/>
      </c>
      <c r="L166" t="str">
        <f>IFERROR(INDEX('Enter Draw'!$E$3:$G$252,MATCH(SMALL('Enter Draw'!$K$3:$K$252,D166),'Enter Draw'!$K$3:$K$252,0),3),"")</f>
        <v/>
      </c>
      <c r="N166" s="1" t="str">
        <f t="shared" si="57"/>
        <v/>
      </c>
      <c r="O166" t="str">
        <f>IFERROR(INDEX('Enter Draw'!$A$3:$I$252,MATCH(SMALL('Enter Draw'!$L$3:$L$252,Q166),'Enter Draw'!$L$3:$L$252,0),6),"")</f>
        <v/>
      </c>
      <c r="P166" t="str">
        <f>IFERROR(INDEX('Enter Draw'!$A$3:$G$252,MATCH(SMALL('Enter Draw'!$L$3:$L$252,Q166),'Enter Draw'!$L$3:$L$252,0),7),"")</f>
        <v/>
      </c>
      <c r="Q166">
        <v>138</v>
      </c>
      <c r="S166" s="1" t="str">
        <f t="shared" si="45"/>
        <v/>
      </c>
      <c r="T166" t="str">
        <f>IFERROR(INDEX('Enter Draw'!$A$3:$I$252,MATCH(SMALL('Enter Draw'!$M$3:$M$252,V166),'Enter Draw'!$M$3:$M$252,0),6),"")</f>
        <v/>
      </c>
      <c r="U166" t="str">
        <f>IFERROR(INDEX('Enter Draw'!$A$3:$G$252,MATCH(SMALL('Enter Draw'!$M$3:$M$252,V166),'Enter Draw'!$M$3:$M$252,0),7),"")</f>
        <v/>
      </c>
      <c r="V166">
        <v>165</v>
      </c>
    </row>
    <row r="167" spans="1:22">
      <c r="A167" s="1" t="str">
        <f>IF(B167="","",IF(INDEX('Enter Draw'!$C$3:$G$252,MATCH(SMALL('Enter Draw'!$I$3:$I$252,D167),'Enter Draw'!$I$3:$I$252,0),1)="yco","yco",D167))</f>
        <v/>
      </c>
      <c r="B167" t="str">
        <f>IFERROR(INDEX('Enter Draw'!$C$3:$I$252,MATCH(SMALL('Enter Draw'!$I$3:$I$252,D167),'Enter Draw'!$I$3:$I$252,0),4),"")</f>
        <v/>
      </c>
      <c r="C167" t="str">
        <f>IFERROR(INDEX('Enter Draw'!$C$3:$G$252,MATCH(SMALL('Enter Draw'!$I$3:$I$252,D167),'Enter Draw'!$I$3:$I$252,0),5),"")</f>
        <v/>
      </c>
      <c r="D167">
        <v>139</v>
      </c>
      <c r="F167" s="1" t="str">
        <f>IF(G167="","",IF(INDEX('Enter Draw'!$D$3:$G$252,MATCH(SMALL('Enter Draw'!$J$3:$J$252,D167),'Enter Draw'!$J$3:$J$252,0),1)="co","co",IF(INDEX('Enter Draw'!$D$3:$G$252,MATCH(SMALL('Enter Draw'!$J$3:$J$252,D167),'Enter Draw'!$J$3:$J$252,0),1)="yco","yco",D167)))</f>
        <v/>
      </c>
      <c r="G167" t="str">
        <f>IFERROR(INDEX('Enter Draw'!$D$3:$G$252,MATCH(SMALL('Enter Draw'!$J$3:$J$252,D167),'Enter Draw'!$J$3:$J$252,0),3),"")</f>
        <v/>
      </c>
      <c r="H167" t="str">
        <f>IFERROR(INDEX('Enter Draw'!$D$3:$G$252,MATCH(SMALL('Enter Draw'!$J$3:$J$252,D167),'Enter Draw'!$J$3:$J$252,0),4),"")</f>
        <v/>
      </c>
      <c r="J167" s="1" t="str">
        <f t="shared" si="56"/>
        <v/>
      </c>
      <c r="K167" t="str">
        <f>IFERROR(INDEX('Enter Draw'!$E$3:$G$252,MATCH(SMALL('Enter Draw'!$K$3:$K$252,D167),'Enter Draw'!$K$3:$K$252,0),2),"")</f>
        <v/>
      </c>
      <c r="L167" t="str">
        <f>IFERROR(INDEX('Enter Draw'!$E$3:$G$252,MATCH(SMALL('Enter Draw'!$K$3:$K$252,D167),'Enter Draw'!$K$3:$K$252,0),3),"")</f>
        <v/>
      </c>
      <c r="N167" s="1" t="str">
        <f t="shared" si="57"/>
        <v/>
      </c>
      <c r="O167" t="str">
        <f>IFERROR(INDEX('Enter Draw'!$A$3:$I$252,MATCH(SMALL('Enter Draw'!$L$3:$L$252,Q167),'Enter Draw'!$L$3:$L$252,0),6),"")</f>
        <v/>
      </c>
      <c r="P167" t="str">
        <f>IFERROR(INDEX('Enter Draw'!$A$3:$G$252,MATCH(SMALL('Enter Draw'!$L$3:$L$252,Q167),'Enter Draw'!$L$3:$L$252,0),7),"")</f>
        <v/>
      </c>
      <c r="Q167">
        <v>139</v>
      </c>
      <c r="S167" s="1" t="str">
        <f t="shared" si="45"/>
        <v/>
      </c>
      <c r="T167" t="str">
        <f>IFERROR(INDEX('Enter Draw'!$A$3:$I$252,MATCH(SMALL('Enter Draw'!$M$3:$M$252,V167),'Enter Draw'!$M$3:$M$252,0),6),"")</f>
        <v/>
      </c>
      <c r="U167" t="str">
        <f>IFERROR(INDEX('Enter Draw'!$A$3:$G$252,MATCH(SMALL('Enter Draw'!$M$3:$M$252,V167),'Enter Draw'!$M$3:$M$252,0),7),"")</f>
        <v/>
      </c>
      <c r="V167">
        <v>166</v>
      </c>
    </row>
    <row r="168" spans="1:22">
      <c r="A168" s="1" t="str">
        <f>IF(B168="","",IF(INDEX('Enter Draw'!$C$3:$G$252,MATCH(SMALL('Enter Draw'!$I$3:$I$252,D168),'Enter Draw'!$I$3:$I$252,0),1)="yco","yco",D168))</f>
        <v/>
      </c>
      <c r="B168" t="str">
        <f>IFERROR(INDEX('Enter Draw'!$C$3:$I$252,MATCH(SMALL('Enter Draw'!$I$3:$I$252,D168),'Enter Draw'!$I$3:$I$252,0),4),"")</f>
        <v/>
      </c>
      <c r="C168" t="str">
        <f>IFERROR(INDEX('Enter Draw'!$C$3:$G$252,MATCH(SMALL('Enter Draw'!$I$3:$I$252,D168),'Enter Draw'!$I$3:$I$252,0),5),"")</f>
        <v/>
      </c>
      <c r="D168">
        <v>140</v>
      </c>
      <c r="F168" s="1" t="str">
        <f>IF(G168="","",IF(INDEX('Enter Draw'!$D$3:$G$252,MATCH(SMALL('Enter Draw'!$J$3:$J$252,D168),'Enter Draw'!$J$3:$J$252,0),1)="co","co",IF(INDEX('Enter Draw'!$D$3:$G$252,MATCH(SMALL('Enter Draw'!$J$3:$J$252,D168),'Enter Draw'!$J$3:$J$252,0),1)="yco","yco",D168)))</f>
        <v/>
      </c>
      <c r="G168" t="str">
        <f>IFERROR(INDEX('Enter Draw'!$D$3:$G$252,MATCH(SMALL('Enter Draw'!$J$3:$J$252,D168),'Enter Draw'!$J$3:$J$252,0),3),"")</f>
        <v/>
      </c>
      <c r="H168" t="str">
        <f>IFERROR(INDEX('Enter Draw'!$D$3:$G$252,MATCH(SMALL('Enter Draw'!$J$3:$J$252,D168),'Enter Draw'!$J$3:$J$252,0),4),"")</f>
        <v/>
      </c>
      <c r="J168" s="1" t="str">
        <f t="shared" si="56"/>
        <v/>
      </c>
      <c r="K168" t="str">
        <f>IFERROR(INDEX('Enter Draw'!$E$3:$G$252,MATCH(SMALL('Enter Draw'!$K$3:$K$252,D168),'Enter Draw'!$K$3:$K$252,0),2),"")</f>
        <v/>
      </c>
      <c r="L168" t="str">
        <f>IFERROR(INDEX('Enter Draw'!$E$3:$G$252,MATCH(SMALL('Enter Draw'!$K$3:$K$252,D168),'Enter Draw'!$K$3:$K$252,0),3),"")</f>
        <v/>
      </c>
      <c r="N168" s="1" t="str">
        <f t="shared" si="57"/>
        <v/>
      </c>
      <c r="O168" t="str">
        <f>IFERROR(INDEX('Enter Draw'!$A$3:$I$252,MATCH(SMALL('Enter Draw'!$L$3:$L$252,Q168),'Enter Draw'!$L$3:$L$252,0),6),"")</f>
        <v/>
      </c>
      <c r="P168" t="str">
        <f>IFERROR(INDEX('Enter Draw'!$A$3:$G$252,MATCH(SMALL('Enter Draw'!$L$3:$L$252,Q168),'Enter Draw'!$L$3:$L$252,0),7),"")</f>
        <v/>
      </c>
      <c r="Q168">
        <v>140</v>
      </c>
      <c r="S168" s="1" t="str">
        <f t="shared" si="45"/>
        <v/>
      </c>
      <c r="T168" t="str">
        <f>IFERROR(INDEX('Enter Draw'!$A$3:$I$252,MATCH(SMALL('Enter Draw'!$M$3:$M$252,V168),'Enter Draw'!$M$3:$M$252,0),6),"")</f>
        <v/>
      </c>
      <c r="U168" t="str">
        <f>IFERROR(INDEX('Enter Draw'!$A$3:$G$252,MATCH(SMALL('Enter Draw'!$M$3:$M$252,V168),'Enter Draw'!$M$3:$M$252,0),7),"")</f>
        <v/>
      </c>
      <c r="V168">
        <v>167</v>
      </c>
    </row>
    <row r="169" spans="1:22">
      <c r="S169" s="1" t="str">
        <f t="shared" si="45"/>
        <v/>
      </c>
      <c r="T169" t="str">
        <f>IFERROR(INDEX('Enter Draw'!$A$3:$I$252,MATCH(SMALL('Enter Draw'!$M$3:$M$252,V169),'Enter Draw'!$M$3:$M$252,0),6),"")</f>
        <v/>
      </c>
      <c r="U169" t="str">
        <f>IFERROR(INDEX('Enter Draw'!$A$3:$G$252,MATCH(SMALL('Enter Draw'!$M$3:$M$252,V169),'Enter Draw'!$M$3:$M$252,0),7),"")</f>
        <v/>
      </c>
      <c r="V169">
        <v>168</v>
      </c>
    </row>
    <row r="170" spans="1:22">
      <c r="A170" s="1" t="str">
        <f>IF(B170="","",IF(INDEX('Enter Draw'!$C$3:$G$252,MATCH(SMALL('Enter Draw'!$I$3:$I$252,D170),'Enter Draw'!$I$3:$I$252,0),1)="yco","yco",D170))</f>
        <v/>
      </c>
      <c r="B170" t="str">
        <f>IFERROR(INDEX('Enter Draw'!$C$3:$I$252,MATCH(SMALL('Enter Draw'!$I$3:$I$252,D170),'Enter Draw'!$I$3:$I$252,0),4),"")</f>
        <v/>
      </c>
      <c r="C170" t="str">
        <f>IFERROR(INDEX('Enter Draw'!$C$3:$G$252,MATCH(SMALL('Enter Draw'!$I$3:$I$252,D170),'Enter Draw'!$I$3:$I$252,0),5),"")</f>
        <v/>
      </c>
      <c r="D170">
        <v>141</v>
      </c>
      <c r="F170" s="1" t="str">
        <f>IF(G170="","",IF(INDEX('Enter Draw'!$D$3:$G$252,MATCH(SMALL('Enter Draw'!$J$3:$J$252,D170),'Enter Draw'!$J$3:$J$252,0),1)="co","co",IF(INDEX('Enter Draw'!$D$3:$G$252,MATCH(SMALL('Enter Draw'!$J$3:$J$252,D170),'Enter Draw'!$J$3:$J$252,0),1)="yco","yco",D170)))</f>
        <v/>
      </c>
      <c r="G170" t="str">
        <f>IFERROR(INDEX('Enter Draw'!$D$3:$G$252,MATCH(SMALL('Enter Draw'!$J$3:$J$252,D170),'Enter Draw'!$J$3:$J$252,0),3),"")</f>
        <v/>
      </c>
      <c r="H170" t="str">
        <f>IFERROR(INDEX('Enter Draw'!$D$3:$G$252,MATCH(SMALL('Enter Draw'!$J$3:$J$252,D170),'Enter Draw'!$J$3:$J$252,0),4),"")</f>
        <v/>
      </c>
      <c r="J170" s="1" t="str">
        <f t="shared" ref="J170:J174" si="58">IF(K170="","",D170)</f>
        <v/>
      </c>
      <c r="K170" t="str">
        <f>IFERROR(INDEX('Enter Draw'!$E$3:$G$252,MATCH(SMALL('Enter Draw'!$K$3:$K$252,D170),'Enter Draw'!$K$3:$K$252,0),2),"")</f>
        <v/>
      </c>
      <c r="L170" t="str">
        <f>IFERROR(INDEX('Enter Draw'!$E$3:$G$252,MATCH(SMALL('Enter Draw'!$K$3:$K$252,D170),'Enter Draw'!$K$3:$K$252,0),3),"")</f>
        <v/>
      </c>
      <c r="N170" s="1" t="str">
        <f t="shared" ref="N170:N174" si="59">IF(O170="","",Q170)</f>
        <v/>
      </c>
      <c r="O170" t="str">
        <f>IFERROR(INDEX('Enter Draw'!$A$3:$I$252,MATCH(SMALL('Enter Draw'!$L$3:$L$252,Q170),'Enter Draw'!$L$3:$L$252,0),6),"")</f>
        <v/>
      </c>
      <c r="P170" t="str">
        <f>IFERROR(INDEX('Enter Draw'!$A$3:$G$252,MATCH(SMALL('Enter Draw'!$L$3:$L$252,Q170),'Enter Draw'!$L$3:$L$252,0),7),"")</f>
        <v/>
      </c>
      <c r="Q170">
        <v>141</v>
      </c>
      <c r="S170" s="1" t="str">
        <f t="shared" si="45"/>
        <v/>
      </c>
      <c r="T170" t="str">
        <f>IFERROR(INDEX('Enter Draw'!$A$3:$I$252,MATCH(SMALL('Enter Draw'!$M$3:$M$252,V170),'Enter Draw'!$M$3:$M$252,0),6),"")</f>
        <v/>
      </c>
      <c r="U170" t="str">
        <f>IFERROR(INDEX('Enter Draw'!$A$3:$G$252,MATCH(SMALL('Enter Draw'!$M$3:$M$252,V170),'Enter Draw'!$M$3:$M$252,0),7),"")</f>
        <v/>
      </c>
      <c r="V170">
        <v>169</v>
      </c>
    </row>
    <row r="171" spans="1:22">
      <c r="A171" s="1" t="str">
        <f>IF(B171="","",IF(INDEX('Enter Draw'!$C$3:$G$252,MATCH(SMALL('Enter Draw'!$I$3:$I$252,D171),'Enter Draw'!$I$3:$I$252,0),1)="yco","yco",D171))</f>
        <v/>
      </c>
      <c r="B171" t="str">
        <f>IFERROR(INDEX('Enter Draw'!$C$3:$I$252,MATCH(SMALL('Enter Draw'!$I$3:$I$252,D171),'Enter Draw'!$I$3:$I$252,0),4),"")</f>
        <v/>
      </c>
      <c r="C171" t="str">
        <f>IFERROR(INDEX('Enter Draw'!$C$3:$G$252,MATCH(SMALL('Enter Draw'!$I$3:$I$252,D171),'Enter Draw'!$I$3:$I$252,0),5),"")</f>
        <v/>
      </c>
      <c r="D171">
        <v>142</v>
      </c>
      <c r="F171" s="1" t="str">
        <f>IF(G171="","",IF(INDEX('Enter Draw'!$D$3:$G$252,MATCH(SMALL('Enter Draw'!$J$3:$J$252,D171),'Enter Draw'!$J$3:$J$252,0),1)="co","co",IF(INDEX('Enter Draw'!$D$3:$G$252,MATCH(SMALL('Enter Draw'!$J$3:$J$252,D171),'Enter Draw'!$J$3:$J$252,0),1)="yco","yco",D171)))</f>
        <v/>
      </c>
      <c r="G171" t="str">
        <f>IFERROR(INDEX('Enter Draw'!$D$3:$G$252,MATCH(SMALL('Enter Draw'!$J$3:$J$252,D171),'Enter Draw'!$J$3:$J$252,0),3),"")</f>
        <v/>
      </c>
      <c r="H171" t="str">
        <f>IFERROR(INDEX('Enter Draw'!$D$3:$G$252,MATCH(SMALL('Enter Draw'!$J$3:$J$252,D171),'Enter Draw'!$J$3:$J$252,0),4),"")</f>
        <v/>
      </c>
      <c r="J171" s="1" t="str">
        <f t="shared" si="58"/>
        <v/>
      </c>
      <c r="K171" t="str">
        <f>IFERROR(INDEX('Enter Draw'!$E$3:$G$252,MATCH(SMALL('Enter Draw'!$K$3:$K$252,D171),'Enter Draw'!$K$3:$K$252,0),2),"")</f>
        <v/>
      </c>
      <c r="L171" t="str">
        <f>IFERROR(INDEX('Enter Draw'!$E$3:$G$252,MATCH(SMALL('Enter Draw'!$K$3:$K$252,D171),'Enter Draw'!$K$3:$K$252,0),3),"")</f>
        <v/>
      </c>
      <c r="N171" s="1" t="str">
        <f t="shared" si="59"/>
        <v/>
      </c>
      <c r="O171" t="str">
        <f>IFERROR(INDEX('Enter Draw'!$A$3:$I$252,MATCH(SMALL('Enter Draw'!$L$3:$L$252,Q171),'Enter Draw'!$L$3:$L$252,0),6),"")</f>
        <v/>
      </c>
      <c r="P171" t="str">
        <f>IFERROR(INDEX('Enter Draw'!$A$3:$G$252,MATCH(SMALL('Enter Draw'!$L$3:$L$252,Q171),'Enter Draw'!$L$3:$L$252,0),7),"")</f>
        <v/>
      </c>
      <c r="Q171">
        <v>142</v>
      </c>
      <c r="S171" s="1" t="str">
        <f t="shared" si="45"/>
        <v/>
      </c>
      <c r="T171" t="str">
        <f>IFERROR(INDEX('Enter Draw'!$A$3:$I$252,MATCH(SMALL('Enter Draw'!$M$3:$M$252,V171),'Enter Draw'!$M$3:$M$252,0),6),"")</f>
        <v/>
      </c>
      <c r="U171" t="str">
        <f>IFERROR(INDEX('Enter Draw'!$A$3:$G$252,MATCH(SMALL('Enter Draw'!$M$3:$M$252,V171),'Enter Draw'!$M$3:$M$252,0),7),"")</f>
        <v/>
      </c>
      <c r="V171">
        <v>170</v>
      </c>
    </row>
    <row r="172" spans="1:22">
      <c r="A172" s="1" t="str">
        <f>IF(B172="","",IF(INDEX('Enter Draw'!$C$3:$G$252,MATCH(SMALL('Enter Draw'!$I$3:$I$252,D172),'Enter Draw'!$I$3:$I$252,0),1)="yco","yco",D172))</f>
        <v/>
      </c>
      <c r="B172" t="str">
        <f>IFERROR(INDEX('Enter Draw'!$C$3:$I$252,MATCH(SMALL('Enter Draw'!$I$3:$I$252,D172),'Enter Draw'!$I$3:$I$252,0),4),"")</f>
        <v/>
      </c>
      <c r="C172" t="str">
        <f>IFERROR(INDEX('Enter Draw'!$C$3:$G$252,MATCH(SMALL('Enter Draw'!$I$3:$I$252,D172),'Enter Draw'!$I$3:$I$252,0),5),"")</f>
        <v/>
      </c>
      <c r="D172">
        <v>143</v>
      </c>
      <c r="F172" s="1" t="str">
        <f>IF(G172="","",IF(INDEX('Enter Draw'!$D$3:$G$252,MATCH(SMALL('Enter Draw'!$J$3:$J$252,D172),'Enter Draw'!$J$3:$J$252,0),1)="co","co",IF(INDEX('Enter Draw'!$D$3:$G$252,MATCH(SMALL('Enter Draw'!$J$3:$J$252,D172),'Enter Draw'!$J$3:$J$252,0),1)="yco","yco",D172)))</f>
        <v/>
      </c>
      <c r="G172" t="str">
        <f>IFERROR(INDEX('Enter Draw'!$D$3:$G$252,MATCH(SMALL('Enter Draw'!$J$3:$J$252,D172),'Enter Draw'!$J$3:$J$252,0),3),"")</f>
        <v/>
      </c>
      <c r="H172" t="str">
        <f>IFERROR(INDEX('Enter Draw'!$D$3:$G$252,MATCH(SMALL('Enter Draw'!$J$3:$J$252,D172),'Enter Draw'!$J$3:$J$252,0),4),"")</f>
        <v/>
      </c>
      <c r="J172" s="1" t="str">
        <f t="shared" si="58"/>
        <v/>
      </c>
      <c r="K172" t="str">
        <f>IFERROR(INDEX('Enter Draw'!$E$3:$G$252,MATCH(SMALL('Enter Draw'!$K$3:$K$252,D172),'Enter Draw'!$K$3:$K$252,0),2),"")</f>
        <v/>
      </c>
      <c r="L172" t="str">
        <f>IFERROR(INDEX('Enter Draw'!$E$3:$G$252,MATCH(SMALL('Enter Draw'!$K$3:$K$252,D172),'Enter Draw'!$K$3:$K$252,0),3),"")</f>
        <v/>
      </c>
      <c r="N172" s="1" t="str">
        <f t="shared" si="59"/>
        <v/>
      </c>
      <c r="O172" t="str">
        <f>IFERROR(INDEX('Enter Draw'!$A$3:$I$252,MATCH(SMALL('Enter Draw'!$L$3:$L$252,Q172),'Enter Draw'!$L$3:$L$252,0),6),"")</f>
        <v/>
      </c>
      <c r="P172" t="str">
        <f>IFERROR(INDEX('Enter Draw'!$A$3:$G$252,MATCH(SMALL('Enter Draw'!$L$3:$L$252,Q172),'Enter Draw'!$L$3:$L$252,0),7),"")</f>
        <v/>
      </c>
      <c r="Q172">
        <v>143</v>
      </c>
      <c r="S172" s="1" t="str">
        <f t="shared" si="45"/>
        <v/>
      </c>
      <c r="T172" t="str">
        <f>IFERROR(INDEX('Enter Draw'!$A$3:$I$252,MATCH(SMALL('Enter Draw'!$M$3:$M$252,V172),'Enter Draw'!$M$3:$M$252,0),6),"")</f>
        <v/>
      </c>
      <c r="U172" t="str">
        <f>IFERROR(INDEX('Enter Draw'!$A$3:$G$252,MATCH(SMALL('Enter Draw'!$M$3:$M$252,V172),'Enter Draw'!$M$3:$M$252,0),7),"")</f>
        <v/>
      </c>
      <c r="V172">
        <v>171</v>
      </c>
    </row>
    <row r="173" spans="1:22">
      <c r="A173" s="1" t="str">
        <f>IF(B173="","",IF(INDEX('Enter Draw'!$C$3:$G$252,MATCH(SMALL('Enter Draw'!$I$3:$I$252,D173),'Enter Draw'!$I$3:$I$252,0),1)="yco","yco",D173))</f>
        <v/>
      </c>
      <c r="B173" t="str">
        <f>IFERROR(INDEX('Enter Draw'!$C$3:$I$252,MATCH(SMALL('Enter Draw'!$I$3:$I$252,D173),'Enter Draw'!$I$3:$I$252,0),4),"")</f>
        <v/>
      </c>
      <c r="C173" t="str">
        <f>IFERROR(INDEX('Enter Draw'!$C$3:$G$252,MATCH(SMALL('Enter Draw'!$I$3:$I$252,D173),'Enter Draw'!$I$3:$I$252,0),5),"")</f>
        <v/>
      </c>
      <c r="D173">
        <v>144</v>
      </c>
      <c r="F173" s="1" t="str">
        <f>IF(G173="","",IF(INDEX('Enter Draw'!$D$3:$G$252,MATCH(SMALL('Enter Draw'!$J$3:$J$252,D173),'Enter Draw'!$J$3:$J$252,0),1)="co","co",IF(INDEX('Enter Draw'!$D$3:$G$252,MATCH(SMALL('Enter Draw'!$J$3:$J$252,D173),'Enter Draw'!$J$3:$J$252,0),1)="yco","yco",D173)))</f>
        <v/>
      </c>
      <c r="G173" t="str">
        <f>IFERROR(INDEX('Enter Draw'!$D$3:$G$252,MATCH(SMALL('Enter Draw'!$J$3:$J$252,D173),'Enter Draw'!$J$3:$J$252,0),3),"")</f>
        <v/>
      </c>
      <c r="H173" t="str">
        <f>IFERROR(INDEX('Enter Draw'!$D$3:$G$252,MATCH(SMALL('Enter Draw'!$J$3:$J$252,D173),'Enter Draw'!$J$3:$J$252,0),4),"")</f>
        <v/>
      </c>
      <c r="J173" s="1" t="str">
        <f t="shared" si="58"/>
        <v/>
      </c>
      <c r="K173" t="str">
        <f>IFERROR(INDEX('Enter Draw'!$E$3:$G$252,MATCH(SMALL('Enter Draw'!$K$3:$K$252,D173),'Enter Draw'!$K$3:$K$252,0),2),"")</f>
        <v/>
      </c>
      <c r="L173" t="str">
        <f>IFERROR(INDEX('Enter Draw'!$E$3:$G$252,MATCH(SMALL('Enter Draw'!$K$3:$K$252,D173),'Enter Draw'!$K$3:$K$252,0),3),"")</f>
        <v/>
      </c>
      <c r="N173" s="1" t="str">
        <f t="shared" si="59"/>
        <v/>
      </c>
      <c r="O173" t="str">
        <f>IFERROR(INDEX('Enter Draw'!$A$3:$I$252,MATCH(SMALL('Enter Draw'!$L$3:$L$252,Q173),'Enter Draw'!$L$3:$L$252,0),6),"")</f>
        <v/>
      </c>
      <c r="P173" t="str">
        <f>IFERROR(INDEX('Enter Draw'!$A$3:$G$252,MATCH(SMALL('Enter Draw'!$L$3:$L$252,Q173),'Enter Draw'!$L$3:$L$252,0),7),"")</f>
        <v/>
      </c>
      <c r="Q173">
        <v>144</v>
      </c>
      <c r="S173" s="1" t="str">
        <f t="shared" si="45"/>
        <v/>
      </c>
      <c r="T173" t="str">
        <f>IFERROR(INDEX('Enter Draw'!$A$3:$I$252,MATCH(SMALL('Enter Draw'!$M$3:$M$252,V173),'Enter Draw'!$M$3:$M$252,0),6),"")</f>
        <v/>
      </c>
      <c r="U173" t="str">
        <f>IFERROR(INDEX('Enter Draw'!$A$3:$G$252,MATCH(SMALL('Enter Draw'!$M$3:$M$252,V173),'Enter Draw'!$M$3:$M$252,0),7),"")</f>
        <v/>
      </c>
      <c r="V173">
        <v>172</v>
      </c>
    </row>
    <row r="174" spans="1:22">
      <c r="A174" s="1" t="str">
        <f>IF(B174="","",IF(INDEX('Enter Draw'!$C$3:$G$252,MATCH(SMALL('Enter Draw'!$I$3:$I$252,D174),'Enter Draw'!$I$3:$I$252,0),1)="yco","yco",D174))</f>
        <v/>
      </c>
      <c r="B174" t="str">
        <f>IFERROR(INDEX('Enter Draw'!$C$3:$I$252,MATCH(SMALL('Enter Draw'!$I$3:$I$252,D174),'Enter Draw'!$I$3:$I$252,0),4),"")</f>
        <v/>
      </c>
      <c r="C174" t="str">
        <f>IFERROR(INDEX('Enter Draw'!$C$3:$G$252,MATCH(SMALL('Enter Draw'!$I$3:$I$252,D174),'Enter Draw'!$I$3:$I$252,0),5),"")</f>
        <v/>
      </c>
      <c r="D174">
        <v>145</v>
      </c>
      <c r="F174" s="1" t="str">
        <f>IF(G174="","",IF(INDEX('Enter Draw'!$D$3:$G$252,MATCH(SMALL('Enter Draw'!$J$3:$J$252,D174),'Enter Draw'!$J$3:$J$252,0),1)="co","co",IF(INDEX('Enter Draw'!$D$3:$G$252,MATCH(SMALL('Enter Draw'!$J$3:$J$252,D174),'Enter Draw'!$J$3:$J$252,0),1)="yco","yco",D174)))</f>
        <v/>
      </c>
      <c r="G174" t="str">
        <f>IFERROR(INDEX('Enter Draw'!$D$3:$G$252,MATCH(SMALL('Enter Draw'!$J$3:$J$252,D174),'Enter Draw'!$J$3:$J$252,0),3),"")</f>
        <v/>
      </c>
      <c r="H174" t="str">
        <f>IFERROR(INDEX('Enter Draw'!$D$3:$G$252,MATCH(SMALL('Enter Draw'!$J$3:$J$252,D174),'Enter Draw'!$J$3:$J$252,0),4),"")</f>
        <v/>
      </c>
      <c r="J174" s="1" t="str">
        <f t="shared" si="58"/>
        <v/>
      </c>
      <c r="K174" t="str">
        <f>IFERROR(INDEX('Enter Draw'!$E$3:$G$252,MATCH(SMALL('Enter Draw'!$K$3:$K$252,D174),'Enter Draw'!$K$3:$K$252,0),2),"")</f>
        <v/>
      </c>
      <c r="L174" t="str">
        <f>IFERROR(INDEX('Enter Draw'!$E$3:$G$252,MATCH(SMALL('Enter Draw'!$K$3:$K$252,D174),'Enter Draw'!$K$3:$K$252,0),3),"")</f>
        <v/>
      </c>
      <c r="N174" s="1" t="str">
        <f t="shared" si="59"/>
        <v/>
      </c>
      <c r="O174" t="str">
        <f>IFERROR(INDEX('Enter Draw'!$A$3:$I$252,MATCH(SMALL('Enter Draw'!$L$3:$L$252,Q174),'Enter Draw'!$L$3:$L$252,0),6),"")</f>
        <v/>
      </c>
      <c r="P174" t="str">
        <f>IFERROR(INDEX('Enter Draw'!$A$3:$G$252,MATCH(SMALL('Enter Draw'!$L$3:$L$252,Q174),'Enter Draw'!$L$3:$L$252,0),7),"")</f>
        <v/>
      </c>
      <c r="Q174">
        <v>145</v>
      </c>
      <c r="S174" s="1" t="str">
        <f t="shared" si="45"/>
        <v/>
      </c>
      <c r="T174" t="str">
        <f>IFERROR(INDEX('Enter Draw'!$A$3:$I$252,MATCH(SMALL('Enter Draw'!$M$3:$M$252,V174),'Enter Draw'!$M$3:$M$252,0),6),"")</f>
        <v/>
      </c>
      <c r="U174" t="str">
        <f>IFERROR(INDEX('Enter Draw'!$A$3:$G$252,MATCH(SMALL('Enter Draw'!$M$3:$M$252,V174),'Enter Draw'!$M$3:$M$252,0),7),"")</f>
        <v/>
      </c>
      <c r="V174">
        <v>173</v>
      </c>
    </row>
    <row r="175" spans="1:22">
      <c r="S175" s="1" t="str">
        <f t="shared" si="45"/>
        <v/>
      </c>
      <c r="T175" t="str">
        <f>IFERROR(INDEX('Enter Draw'!$A$3:$I$252,MATCH(SMALL('Enter Draw'!$M$3:$M$252,V175),'Enter Draw'!$M$3:$M$252,0),6),"")</f>
        <v/>
      </c>
      <c r="U175" t="str">
        <f>IFERROR(INDEX('Enter Draw'!$A$3:$G$252,MATCH(SMALL('Enter Draw'!$M$3:$M$252,V175),'Enter Draw'!$M$3:$M$252,0),7),"")</f>
        <v/>
      </c>
      <c r="V175">
        <v>174</v>
      </c>
    </row>
    <row r="176" spans="1:22">
      <c r="A176" s="1" t="str">
        <f>IF(B176="","",IF(INDEX('Enter Draw'!$C$3:$G$252,MATCH(SMALL('Enter Draw'!$I$3:$I$252,D176),'Enter Draw'!$I$3:$I$252,0),1)="yco","yco",D176))</f>
        <v/>
      </c>
      <c r="B176" t="str">
        <f>IFERROR(INDEX('Enter Draw'!$C$3:$I$252,MATCH(SMALL('Enter Draw'!$I$3:$I$252,D176),'Enter Draw'!$I$3:$I$252,0),4),"")</f>
        <v/>
      </c>
      <c r="C176" t="str">
        <f>IFERROR(INDEX('Enter Draw'!$C$3:$G$252,MATCH(SMALL('Enter Draw'!$I$3:$I$252,D176),'Enter Draw'!$I$3:$I$252,0),5),"")</f>
        <v/>
      </c>
      <c r="D176">
        <v>146</v>
      </c>
      <c r="F176" s="1" t="str">
        <f>IF(G176="","",IF(INDEX('Enter Draw'!$D$3:$G$252,MATCH(SMALL('Enter Draw'!$J$3:$J$252,D176),'Enter Draw'!$J$3:$J$252,0),1)="co","co",IF(INDEX('Enter Draw'!$D$3:$G$252,MATCH(SMALL('Enter Draw'!$J$3:$J$252,D176),'Enter Draw'!$J$3:$J$252,0),1)="yco","yco",D176)))</f>
        <v/>
      </c>
      <c r="G176" t="str">
        <f>IFERROR(INDEX('Enter Draw'!$D$3:$G$252,MATCH(SMALL('Enter Draw'!$J$3:$J$252,D176),'Enter Draw'!$J$3:$J$252,0),3),"")</f>
        <v/>
      </c>
      <c r="H176" t="str">
        <f>IFERROR(INDEX('Enter Draw'!$D$3:$G$252,MATCH(SMALL('Enter Draw'!$J$3:$J$252,D176),'Enter Draw'!$J$3:$J$252,0),4),"")</f>
        <v/>
      </c>
      <c r="J176" s="1" t="str">
        <f t="shared" ref="J176:J180" si="60">IF(K176="","",D176)</f>
        <v/>
      </c>
      <c r="K176" t="str">
        <f>IFERROR(INDEX('Enter Draw'!$E$3:$G$252,MATCH(SMALL('Enter Draw'!$K$3:$K$252,D176),'Enter Draw'!$K$3:$K$252,0),2),"")</f>
        <v/>
      </c>
      <c r="L176" t="str">
        <f>IFERROR(INDEX('Enter Draw'!$E$3:$G$252,MATCH(SMALL('Enter Draw'!$K$3:$K$252,D176),'Enter Draw'!$K$3:$K$252,0),3),"")</f>
        <v/>
      </c>
      <c r="N176" s="1" t="str">
        <f t="shared" ref="N176:N180" si="61">IF(O176="","",Q176)</f>
        <v/>
      </c>
      <c r="O176" t="str">
        <f>IFERROR(INDEX('Enter Draw'!$A$3:$I$252,MATCH(SMALL('Enter Draw'!$L$3:$L$252,Q176),'Enter Draw'!$L$3:$L$252,0),6),"")</f>
        <v/>
      </c>
      <c r="P176" t="str">
        <f>IFERROR(INDEX('Enter Draw'!$A$3:$G$252,MATCH(SMALL('Enter Draw'!$L$3:$L$252,Q176),'Enter Draw'!$L$3:$L$252,0),7),"")</f>
        <v/>
      </c>
      <c r="Q176">
        <v>146</v>
      </c>
      <c r="S176" s="1" t="str">
        <f t="shared" si="45"/>
        <v/>
      </c>
      <c r="T176" t="str">
        <f>IFERROR(INDEX('Enter Draw'!$A$3:$I$252,MATCH(SMALL('Enter Draw'!$M$3:$M$252,V176),'Enter Draw'!$M$3:$M$252,0),6),"")</f>
        <v/>
      </c>
      <c r="U176" t="str">
        <f>IFERROR(INDEX('Enter Draw'!$A$3:$G$252,MATCH(SMALL('Enter Draw'!$M$3:$M$252,V176),'Enter Draw'!$M$3:$M$252,0),7),"")</f>
        <v/>
      </c>
      <c r="V176">
        <v>175</v>
      </c>
    </row>
    <row r="177" spans="1:22">
      <c r="A177" s="1" t="str">
        <f>IF(B177="","",IF(INDEX('Enter Draw'!$C$3:$G$252,MATCH(SMALL('Enter Draw'!$I$3:$I$252,D177),'Enter Draw'!$I$3:$I$252,0),1)="yco","yco",D177))</f>
        <v/>
      </c>
      <c r="B177" t="str">
        <f>IFERROR(INDEX('Enter Draw'!$C$3:$I$252,MATCH(SMALL('Enter Draw'!$I$3:$I$252,D177),'Enter Draw'!$I$3:$I$252,0),4),"")</f>
        <v/>
      </c>
      <c r="C177" t="str">
        <f>IFERROR(INDEX('Enter Draw'!$C$3:$G$252,MATCH(SMALL('Enter Draw'!$I$3:$I$252,D177),'Enter Draw'!$I$3:$I$252,0),5),"")</f>
        <v/>
      </c>
      <c r="D177">
        <v>147</v>
      </c>
      <c r="F177" s="1" t="str">
        <f>IF(G177="","",IF(INDEX('Enter Draw'!$D$3:$G$252,MATCH(SMALL('Enter Draw'!$J$3:$J$252,D177),'Enter Draw'!$J$3:$J$252,0),1)="co","co",IF(INDEX('Enter Draw'!$D$3:$G$252,MATCH(SMALL('Enter Draw'!$J$3:$J$252,D177),'Enter Draw'!$J$3:$J$252,0),1)="yco","yco",D177)))</f>
        <v/>
      </c>
      <c r="G177" t="str">
        <f>IFERROR(INDEX('Enter Draw'!$D$3:$G$252,MATCH(SMALL('Enter Draw'!$J$3:$J$252,D177),'Enter Draw'!$J$3:$J$252,0),3),"")</f>
        <v/>
      </c>
      <c r="H177" t="str">
        <f>IFERROR(INDEX('Enter Draw'!$D$3:$G$252,MATCH(SMALL('Enter Draw'!$J$3:$J$252,D177),'Enter Draw'!$J$3:$J$252,0),4),"")</f>
        <v/>
      </c>
      <c r="J177" s="1" t="str">
        <f t="shared" si="60"/>
        <v/>
      </c>
      <c r="K177" t="str">
        <f>IFERROR(INDEX('Enter Draw'!$E$3:$G$252,MATCH(SMALL('Enter Draw'!$K$3:$K$252,D177),'Enter Draw'!$K$3:$K$252,0),2),"")</f>
        <v/>
      </c>
      <c r="L177" t="str">
        <f>IFERROR(INDEX('Enter Draw'!$E$3:$G$252,MATCH(SMALL('Enter Draw'!$K$3:$K$252,D177),'Enter Draw'!$K$3:$K$252,0),3),"")</f>
        <v/>
      </c>
      <c r="N177" s="1" t="str">
        <f t="shared" si="61"/>
        <v/>
      </c>
      <c r="O177" t="str">
        <f>IFERROR(INDEX('Enter Draw'!$A$3:$I$252,MATCH(SMALL('Enter Draw'!$L$3:$L$252,Q177),'Enter Draw'!$L$3:$L$252,0),6),"")</f>
        <v/>
      </c>
      <c r="P177" t="str">
        <f>IFERROR(INDEX('Enter Draw'!$A$3:$G$252,MATCH(SMALL('Enter Draw'!$L$3:$L$252,Q177),'Enter Draw'!$L$3:$L$252,0),7),"")</f>
        <v/>
      </c>
      <c r="Q177">
        <v>147</v>
      </c>
      <c r="S177" s="1" t="str">
        <f t="shared" si="45"/>
        <v/>
      </c>
      <c r="T177" t="str">
        <f>IFERROR(INDEX('Enter Draw'!$A$3:$I$252,MATCH(SMALL('Enter Draw'!$M$3:$M$252,V177),'Enter Draw'!$M$3:$M$252,0),6),"")</f>
        <v/>
      </c>
      <c r="U177" t="str">
        <f>IFERROR(INDEX('Enter Draw'!$A$3:$G$252,MATCH(SMALL('Enter Draw'!$M$3:$M$252,V177),'Enter Draw'!$M$3:$M$252,0),7),"")</f>
        <v/>
      </c>
      <c r="V177">
        <v>176</v>
      </c>
    </row>
    <row r="178" spans="1:22">
      <c r="A178" s="1" t="str">
        <f>IF(B178="","",IF(INDEX('Enter Draw'!$C$3:$G$252,MATCH(SMALL('Enter Draw'!$I$3:$I$252,D178),'Enter Draw'!$I$3:$I$252,0),1)="yco","yco",D178))</f>
        <v/>
      </c>
      <c r="B178" t="str">
        <f>IFERROR(INDEX('Enter Draw'!$C$3:$I$252,MATCH(SMALL('Enter Draw'!$I$3:$I$252,D178),'Enter Draw'!$I$3:$I$252,0),4),"")</f>
        <v/>
      </c>
      <c r="C178" t="str">
        <f>IFERROR(INDEX('Enter Draw'!$C$3:$G$252,MATCH(SMALL('Enter Draw'!$I$3:$I$252,D178),'Enter Draw'!$I$3:$I$252,0),5),"")</f>
        <v/>
      </c>
      <c r="D178">
        <v>148</v>
      </c>
      <c r="F178" s="1" t="str">
        <f>IF(G178="","",IF(INDEX('Enter Draw'!$D$3:$G$252,MATCH(SMALL('Enter Draw'!$J$3:$J$252,D178),'Enter Draw'!$J$3:$J$252,0),1)="co","co",IF(INDEX('Enter Draw'!$D$3:$G$252,MATCH(SMALL('Enter Draw'!$J$3:$J$252,D178),'Enter Draw'!$J$3:$J$252,0),1)="yco","yco",D178)))</f>
        <v/>
      </c>
      <c r="G178" t="str">
        <f>IFERROR(INDEX('Enter Draw'!$D$3:$G$252,MATCH(SMALL('Enter Draw'!$J$3:$J$252,D178),'Enter Draw'!$J$3:$J$252,0),3),"")</f>
        <v/>
      </c>
      <c r="H178" t="str">
        <f>IFERROR(INDEX('Enter Draw'!$D$3:$G$252,MATCH(SMALL('Enter Draw'!$J$3:$J$252,D178),'Enter Draw'!$J$3:$J$252,0),4),"")</f>
        <v/>
      </c>
      <c r="J178" s="1" t="str">
        <f t="shared" si="60"/>
        <v/>
      </c>
      <c r="K178" t="str">
        <f>IFERROR(INDEX('Enter Draw'!$E$3:$G$252,MATCH(SMALL('Enter Draw'!$K$3:$K$252,D178),'Enter Draw'!$K$3:$K$252,0),2),"")</f>
        <v/>
      </c>
      <c r="L178" t="str">
        <f>IFERROR(INDEX('Enter Draw'!$E$3:$G$252,MATCH(SMALL('Enter Draw'!$K$3:$K$252,D178),'Enter Draw'!$K$3:$K$252,0),3),"")</f>
        <v/>
      </c>
      <c r="N178" s="1" t="str">
        <f t="shared" si="61"/>
        <v/>
      </c>
      <c r="O178" t="str">
        <f>IFERROR(INDEX('Enter Draw'!$A$3:$I$252,MATCH(SMALL('Enter Draw'!$L$3:$L$252,Q178),'Enter Draw'!$L$3:$L$252,0),6),"")</f>
        <v/>
      </c>
      <c r="P178" t="str">
        <f>IFERROR(INDEX('Enter Draw'!$A$3:$G$252,MATCH(SMALL('Enter Draw'!$L$3:$L$252,Q178),'Enter Draw'!$L$3:$L$252,0),7),"")</f>
        <v/>
      </c>
      <c r="Q178">
        <v>148</v>
      </c>
      <c r="S178" s="1" t="str">
        <f t="shared" si="45"/>
        <v/>
      </c>
      <c r="T178" t="str">
        <f>IFERROR(INDEX('Enter Draw'!$A$3:$I$252,MATCH(SMALL('Enter Draw'!$M$3:$M$252,V178),'Enter Draw'!$M$3:$M$252,0),6),"")</f>
        <v/>
      </c>
      <c r="U178" t="str">
        <f>IFERROR(INDEX('Enter Draw'!$A$3:$G$252,MATCH(SMALL('Enter Draw'!$M$3:$M$252,V178),'Enter Draw'!$M$3:$M$252,0),7),"")</f>
        <v/>
      </c>
      <c r="V178">
        <v>177</v>
      </c>
    </row>
    <row r="179" spans="1:22">
      <c r="A179" s="1" t="str">
        <f>IF(B179="","",IF(INDEX('Enter Draw'!$C$3:$G$252,MATCH(SMALL('Enter Draw'!$I$3:$I$252,D179),'Enter Draw'!$I$3:$I$252,0),1)="yco","yco",D179))</f>
        <v/>
      </c>
      <c r="B179" t="str">
        <f>IFERROR(INDEX('Enter Draw'!$C$3:$I$252,MATCH(SMALL('Enter Draw'!$I$3:$I$252,D179),'Enter Draw'!$I$3:$I$252,0),4),"")</f>
        <v/>
      </c>
      <c r="C179" t="str">
        <f>IFERROR(INDEX('Enter Draw'!$C$3:$G$252,MATCH(SMALL('Enter Draw'!$I$3:$I$252,D179),'Enter Draw'!$I$3:$I$252,0),5),"")</f>
        <v/>
      </c>
      <c r="D179">
        <v>149</v>
      </c>
      <c r="F179" s="1" t="str">
        <f>IF(G179="","",IF(INDEX('Enter Draw'!$D$3:$G$252,MATCH(SMALL('Enter Draw'!$J$3:$J$252,D179),'Enter Draw'!$J$3:$J$252,0),1)="co","co",IF(INDEX('Enter Draw'!$D$3:$G$252,MATCH(SMALL('Enter Draw'!$J$3:$J$252,D179),'Enter Draw'!$J$3:$J$252,0),1)="yco","yco",D179)))</f>
        <v/>
      </c>
      <c r="G179" t="str">
        <f>IFERROR(INDEX('Enter Draw'!$D$3:$G$252,MATCH(SMALL('Enter Draw'!$J$3:$J$252,D179),'Enter Draw'!$J$3:$J$252,0),3),"")</f>
        <v/>
      </c>
      <c r="H179" t="str">
        <f>IFERROR(INDEX('Enter Draw'!$D$3:$G$252,MATCH(SMALL('Enter Draw'!$J$3:$J$252,D179),'Enter Draw'!$J$3:$J$252,0),4),"")</f>
        <v/>
      </c>
      <c r="J179" s="1" t="str">
        <f t="shared" si="60"/>
        <v/>
      </c>
      <c r="K179" t="str">
        <f>IFERROR(INDEX('Enter Draw'!$E$3:$G$252,MATCH(SMALL('Enter Draw'!$K$3:$K$252,D179),'Enter Draw'!$K$3:$K$252,0),2),"")</f>
        <v/>
      </c>
      <c r="L179" t="str">
        <f>IFERROR(INDEX('Enter Draw'!$E$3:$G$252,MATCH(SMALL('Enter Draw'!$K$3:$K$252,D179),'Enter Draw'!$K$3:$K$252,0),3),"")</f>
        <v/>
      </c>
      <c r="N179" s="1" t="str">
        <f t="shared" si="61"/>
        <v/>
      </c>
      <c r="O179" t="str">
        <f>IFERROR(INDEX('Enter Draw'!$A$3:$I$252,MATCH(SMALL('Enter Draw'!$L$3:$L$252,Q179),'Enter Draw'!$L$3:$L$252,0),6),"")</f>
        <v/>
      </c>
      <c r="P179" t="str">
        <f>IFERROR(INDEX('Enter Draw'!$A$3:$G$252,MATCH(SMALL('Enter Draw'!$L$3:$L$252,Q179),'Enter Draw'!$L$3:$L$252,0),7),"")</f>
        <v/>
      </c>
      <c r="Q179">
        <v>149</v>
      </c>
      <c r="S179" s="1" t="str">
        <f t="shared" si="45"/>
        <v/>
      </c>
      <c r="T179" t="str">
        <f>IFERROR(INDEX('Enter Draw'!$A$3:$I$252,MATCH(SMALL('Enter Draw'!$M$3:$M$252,V179),'Enter Draw'!$M$3:$M$252,0),6),"")</f>
        <v/>
      </c>
      <c r="U179" t="str">
        <f>IFERROR(INDEX('Enter Draw'!$A$3:$G$252,MATCH(SMALL('Enter Draw'!$M$3:$M$252,V179),'Enter Draw'!$M$3:$M$252,0),7),"")</f>
        <v/>
      </c>
      <c r="V179">
        <v>178</v>
      </c>
    </row>
    <row r="180" spans="1:22">
      <c r="A180" s="1" t="str">
        <f>IF(B180="","",IF(INDEX('Enter Draw'!$C$3:$G$252,MATCH(SMALL('Enter Draw'!$I$3:$I$252,D180),'Enter Draw'!$I$3:$I$252,0),1)="yco","yco",D180))</f>
        <v/>
      </c>
      <c r="B180" t="str">
        <f>IFERROR(INDEX('Enter Draw'!$C$3:$I$252,MATCH(SMALL('Enter Draw'!$I$3:$I$252,D180),'Enter Draw'!$I$3:$I$252,0),4),"")</f>
        <v/>
      </c>
      <c r="C180" t="str">
        <f>IFERROR(INDEX('Enter Draw'!$C$3:$G$252,MATCH(SMALL('Enter Draw'!$I$3:$I$252,D180),'Enter Draw'!$I$3:$I$252,0),5),"")</f>
        <v/>
      </c>
      <c r="D180">
        <v>150</v>
      </c>
      <c r="F180" s="1" t="str">
        <f>IF(G180="","",IF(INDEX('Enter Draw'!$D$3:$G$252,MATCH(SMALL('Enter Draw'!$J$3:$J$252,D180),'Enter Draw'!$J$3:$J$252,0),1)="co","co",IF(INDEX('Enter Draw'!$D$3:$G$252,MATCH(SMALL('Enter Draw'!$J$3:$J$252,D180),'Enter Draw'!$J$3:$J$252,0),1)="yco","yco",D180)))</f>
        <v/>
      </c>
      <c r="G180" t="str">
        <f>IFERROR(INDEX('Enter Draw'!$D$3:$G$252,MATCH(SMALL('Enter Draw'!$J$3:$J$252,D180),'Enter Draw'!$J$3:$J$252,0),3),"")</f>
        <v/>
      </c>
      <c r="H180" t="str">
        <f>IFERROR(INDEX('Enter Draw'!$D$3:$G$252,MATCH(SMALL('Enter Draw'!$J$3:$J$252,D180),'Enter Draw'!$J$3:$J$252,0),4),"")</f>
        <v/>
      </c>
      <c r="J180" s="1" t="str">
        <f t="shared" si="60"/>
        <v/>
      </c>
      <c r="K180" t="str">
        <f>IFERROR(INDEX('Enter Draw'!$E$3:$G$252,MATCH(SMALL('Enter Draw'!$K$3:$K$252,D180),'Enter Draw'!$K$3:$K$252,0),2),"")</f>
        <v/>
      </c>
      <c r="L180" t="str">
        <f>IFERROR(INDEX('Enter Draw'!$E$3:$G$252,MATCH(SMALL('Enter Draw'!$K$3:$K$252,D180),'Enter Draw'!$K$3:$K$252,0),3),"")</f>
        <v/>
      </c>
      <c r="N180" s="1" t="str">
        <f t="shared" si="61"/>
        <v/>
      </c>
      <c r="O180" t="str">
        <f>IFERROR(INDEX('Enter Draw'!$A$3:$I$252,MATCH(SMALL('Enter Draw'!$L$3:$L$252,Q180),'Enter Draw'!$L$3:$L$252,0),6),"")</f>
        <v/>
      </c>
      <c r="P180" t="str">
        <f>IFERROR(INDEX('Enter Draw'!$A$3:$G$252,MATCH(SMALL('Enter Draw'!$L$3:$L$252,Q180),'Enter Draw'!$L$3:$L$252,0),7),"")</f>
        <v/>
      </c>
      <c r="Q180">
        <v>150</v>
      </c>
      <c r="S180" s="1" t="str">
        <f t="shared" si="45"/>
        <v/>
      </c>
      <c r="T180" t="str">
        <f>IFERROR(INDEX('Enter Draw'!$A$3:$I$252,MATCH(SMALL('Enter Draw'!$M$3:$M$252,V180),'Enter Draw'!$M$3:$M$252,0),6),"")</f>
        <v/>
      </c>
      <c r="U180" t="str">
        <f>IFERROR(INDEX('Enter Draw'!$A$3:$G$252,MATCH(SMALL('Enter Draw'!$M$3:$M$252,V180),'Enter Draw'!$M$3:$M$252,0),7),"")</f>
        <v/>
      </c>
      <c r="V180">
        <v>179</v>
      </c>
    </row>
    <row r="181" spans="1:22">
      <c r="S181" s="1" t="str">
        <f t="shared" si="45"/>
        <v/>
      </c>
      <c r="T181" t="str">
        <f>IFERROR(INDEX('Enter Draw'!$A$3:$I$252,MATCH(SMALL('Enter Draw'!$M$3:$M$252,V181),'Enter Draw'!$M$3:$M$252,0),6),"")</f>
        <v/>
      </c>
      <c r="U181" t="str">
        <f>IFERROR(INDEX('Enter Draw'!$A$3:$G$252,MATCH(SMALL('Enter Draw'!$M$3:$M$252,V181),'Enter Draw'!$M$3:$M$252,0),7),"")</f>
        <v/>
      </c>
      <c r="V181">
        <v>180</v>
      </c>
    </row>
    <row r="182" spans="1:22">
      <c r="A182" s="1" t="str">
        <f>IF(B182="","",IF(INDEX('Enter Draw'!$C$3:$G$252,MATCH(SMALL('Enter Draw'!$I$3:$I$252,D182),'Enter Draw'!$I$3:$I$252,0),1)="yco","yco",D182))</f>
        <v/>
      </c>
      <c r="B182" t="str">
        <f>IFERROR(INDEX('Enter Draw'!$C$3:$I$252,MATCH(SMALL('Enter Draw'!$I$3:$I$252,D182),'Enter Draw'!$I$3:$I$252,0),4),"")</f>
        <v/>
      </c>
      <c r="C182" t="str">
        <f>IFERROR(INDEX('Enter Draw'!$C$3:$G$252,MATCH(SMALL('Enter Draw'!$I$3:$I$252,D182),'Enter Draw'!$I$3:$I$252,0),5),"")</f>
        <v/>
      </c>
      <c r="D182">
        <v>151</v>
      </c>
      <c r="F182" s="1" t="str">
        <f>IF(G182="","",IF(INDEX('Enter Draw'!$D$3:$G$252,MATCH(SMALL('Enter Draw'!$J$3:$J$252,D182),'Enter Draw'!$J$3:$J$252,0),1)="co","co",IF(INDEX('Enter Draw'!$D$3:$G$252,MATCH(SMALL('Enter Draw'!$J$3:$J$252,D182),'Enter Draw'!$J$3:$J$252,0),1)="yco","yco",D182)))</f>
        <v/>
      </c>
      <c r="G182" t="str">
        <f>IFERROR(INDEX('Enter Draw'!$D$3:$G$252,MATCH(SMALL('Enter Draw'!$J$3:$J$252,D182),'Enter Draw'!$J$3:$J$252,0),3),"")</f>
        <v/>
      </c>
      <c r="H182" t="str">
        <f>IFERROR(INDEX('Enter Draw'!$D$3:$G$252,MATCH(SMALL('Enter Draw'!$J$3:$J$252,D182),'Enter Draw'!$J$3:$J$252,0),4),"")</f>
        <v/>
      </c>
      <c r="J182" s="1" t="str">
        <f t="shared" ref="J182:J186" si="62">IF(K182="","",D182)</f>
        <v/>
      </c>
      <c r="K182" t="str">
        <f>IFERROR(INDEX('Enter Draw'!$E$3:$G$252,MATCH(SMALL('Enter Draw'!$K$3:$K$252,D182),'Enter Draw'!$K$3:$K$252,0),2),"")</f>
        <v/>
      </c>
      <c r="L182" t="str">
        <f>IFERROR(INDEX('Enter Draw'!$E$3:$G$252,MATCH(SMALL('Enter Draw'!$K$3:$K$252,D182),'Enter Draw'!$K$3:$K$252,0),3),"")</f>
        <v/>
      </c>
      <c r="N182" s="1" t="str">
        <f t="shared" ref="N182:N186" si="63">IF(O182="","",Q182)</f>
        <v/>
      </c>
      <c r="O182" t="str">
        <f>IFERROR(INDEX('Enter Draw'!$A$3:$I$252,MATCH(SMALL('Enter Draw'!$L$3:$L$252,Q182),'Enter Draw'!$L$3:$L$252,0),6),"")</f>
        <v/>
      </c>
      <c r="P182" t="str">
        <f>IFERROR(INDEX('Enter Draw'!$A$3:$G$252,MATCH(SMALL('Enter Draw'!$L$3:$L$252,Q182),'Enter Draw'!$L$3:$L$252,0),7),"")</f>
        <v/>
      </c>
      <c r="Q182">
        <v>151</v>
      </c>
      <c r="S182" s="1" t="str">
        <f t="shared" si="45"/>
        <v/>
      </c>
      <c r="T182" t="str">
        <f>IFERROR(INDEX('Enter Draw'!$A$3:$I$252,MATCH(SMALL('Enter Draw'!$M$3:$M$252,V182),'Enter Draw'!$M$3:$M$252,0),6),"")</f>
        <v/>
      </c>
      <c r="U182" t="str">
        <f>IFERROR(INDEX('Enter Draw'!$A$3:$G$252,MATCH(SMALL('Enter Draw'!$M$3:$M$252,V182),'Enter Draw'!$M$3:$M$252,0),7),"")</f>
        <v/>
      </c>
      <c r="V182">
        <v>181</v>
      </c>
    </row>
    <row r="183" spans="1:22">
      <c r="A183" s="1" t="str">
        <f>IF(B183="","",IF(INDEX('Enter Draw'!$C$3:$G$252,MATCH(SMALL('Enter Draw'!$I$3:$I$252,D183),'Enter Draw'!$I$3:$I$252,0),1)="yco","yco",D183))</f>
        <v/>
      </c>
      <c r="B183" t="str">
        <f>IFERROR(INDEX('Enter Draw'!$C$3:$I$252,MATCH(SMALL('Enter Draw'!$I$3:$I$252,D183),'Enter Draw'!$I$3:$I$252,0),4),"")</f>
        <v/>
      </c>
      <c r="C183" t="str">
        <f>IFERROR(INDEX('Enter Draw'!$C$3:$G$252,MATCH(SMALL('Enter Draw'!$I$3:$I$252,D183),'Enter Draw'!$I$3:$I$252,0),5),"")</f>
        <v/>
      </c>
      <c r="D183">
        <v>152</v>
      </c>
      <c r="F183" s="1" t="str">
        <f>IF(G183="","",IF(INDEX('Enter Draw'!$D$3:$G$252,MATCH(SMALL('Enter Draw'!$J$3:$J$252,D183),'Enter Draw'!$J$3:$J$252,0),1)="co","co",IF(INDEX('Enter Draw'!$D$3:$G$252,MATCH(SMALL('Enter Draw'!$J$3:$J$252,D183),'Enter Draw'!$J$3:$J$252,0),1)="yco","yco",D183)))</f>
        <v/>
      </c>
      <c r="G183" t="str">
        <f>IFERROR(INDEX('Enter Draw'!$D$3:$G$252,MATCH(SMALL('Enter Draw'!$J$3:$J$252,D183),'Enter Draw'!$J$3:$J$252,0),3),"")</f>
        <v/>
      </c>
      <c r="H183" t="str">
        <f>IFERROR(INDEX('Enter Draw'!$D$3:$G$252,MATCH(SMALL('Enter Draw'!$J$3:$J$252,D183),'Enter Draw'!$J$3:$J$252,0),4),"")</f>
        <v/>
      </c>
      <c r="J183" s="1" t="str">
        <f t="shared" si="62"/>
        <v/>
      </c>
      <c r="K183" t="str">
        <f>IFERROR(INDEX('Enter Draw'!$E$3:$G$252,MATCH(SMALL('Enter Draw'!$K$3:$K$252,D183),'Enter Draw'!$K$3:$K$252,0),2),"")</f>
        <v/>
      </c>
      <c r="L183" t="str">
        <f>IFERROR(INDEX('Enter Draw'!$E$3:$G$252,MATCH(SMALL('Enter Draw'!$K$3:$K$252,D183),'Enter Draw'!$K$3:$K$252,0),3),"")</f>
        <v/>
      </c>
      <c r="N183" s="1" t="str">
        <f t="shared" si="63"/>
        <v/>
      </c>
      <c r="O183" t="str">
        <f>IFERROR(INDEX('Enter Draw'!$A$3:$I$252,MATCH(SMALL('Enter Draw'!$L$3:$L$252,Q183),'Enter Draw'!$L$3:$L$252,0),6),"")</f>
        <v/>
      </c>
      <c r="P183" t="str">
        <f>IFERROR(INDEX('Enter Draw'!$A$3:$G$252,MATCH(SMALL('Enter Draw'!$L$3:$L$252,Q183),'Enter Draw'!$L$3:$L$252,0),7),"")</f>
        <v/>
      </c>
      <c r="Q183">
        <v>152</v>
      </c>
      <c r="S183" s="1" t="str">
        <f t="shared" si="45"/>
        <v/>
      </c>
      <c r="T183" t="str">
        <f>IFERROR(INDEX('Enter Draw'!$A$3:$I$252,MATCH(SMALL('Enter Draw'!$M$3:$M$252,V183),'Enter Draw'!$M$3:$M$252,0),6),"")</f>
        <v/>
      </c>
      <c r="U183" t="str">
        <f>IFERROR(INDEX('Enter Draw'!$A$3:$G$252,MATCH(SMALL('Enter Draw'!$M$3:$M$252,V183),'Enter Draw'!$M$3:$M$252,0),7),"")</f>
        <v/>
      </c>
      <c r="V183">
        <v>182</v>
      </c>
    </row>
    <row r="184" spans="1:22">
      <c r="A184" s="1" t="str">
        <f>IF(B184="","",IF(INDEX('Enter Draw'!$C$3:$G$252,MATCH(SMALL('Enter Draw'!$I$3:$I$252,D184),'Enter Draw'!$I$3:$I$252,0),1)="yco","yco",D184))</f>
        <v/>
      </c>
      <c r="B184" t="str">
        <f>IFERROR(INDEX('Enter Draw'!$C$3:$I$252,MATCH(SMALL('Enter Draw'!$I$3:$I$252,D184),'Enter Draw'!$I$3:$I$252,0),4),"")</f>
        <v/>
      </c>
      <c r="C184" t="str">
        <f>IFERROR(INDEX('Enter Draw'!$C$3:$G$252,MATCH(SMALL('Enter Draw'!$I$3:$I$252,D184),'Enter Draw'!$I$3:$I$252,0),5),"")</f>
        <v/>
      </c>
      <c r="D184">
        <v>153</v>
      </c>
      <c r="F184" s="1" t="str">
        <f>IF(G184="","",IF(INDEX('Enter Draw'!$D$3:$G$252,MATCH(SMALL('Enter Draw'!$J$3:$J$252,D184),'Enter Draw'!$J$3:$J$252,0),1)="co","co",IF(INDEX('Enter Draw'!$D$3:$G$252,MATCH(SMALL('Enter Draw'!$J$3:$J$252,D184),'Enter Draw'!$J$3:$J$252,0),1)="yco","yco",D184)))</f>
        <v/>
      </c>
      <c r="G184" t="str">
        <f>IFERROR(INDEX('Enter Draw'!$D$3:$G$252,MATCH(SMALL('Enter Draw'!$J$3:$J$252,D184),'Enter Draw'!$J$3:$J$252,0),3),"")</f>
        <v/>
      </c>
      <c r="H184" t="str">
        <f>IFERROR(INDEX('Enter Draw'!$D$3:$G$252,MATCH(SMALL('Enter Draw'!$J$3:$J$252,D184),'Enter Draw'!$J$3:$J$252,0),4),"")</f>
        <v/>
      </c>
      <c r="J184" s="1" t="str">
        <f t="shared" si="62"/>
        <v/>
      </c>
      <c r="K184" t="str">
        <f>IFERROR(INDEX('Enter Draw'!$E$3:$G$252,MATCH(SMALL('Enter Draw'!$K$3:$K$252,D184),'Enter Draw'!$K$3:$K$252,0),2),"")</f>
        <v/>
      </c>
      <c r="L184" t="str">
        <f>IFERROR(INDEX('Enter Draw'!$E$3:$G$252,MATCH(SMALL('Enter Draw'!$K$3:$K$252,D184),'Enter Draw'!$K$3:$K$252,0),3),"")</f>
        <v/>
      </c>
      <c r="N184" s="1" t="str">
        <f t="shared" si="63"/>
        <v/>
      </c>
      <c r="O184" t="str">
        <f>IFERROR(INDEX('Enter Draw'!$A$3:$I$252,MATCH(SMALL('Enter Draw'!$L$3:$L$252,Q184),'Enter Draw'!$L$3:$L$252,0),6),"")</f>
        <v/>
      </c>
      <c r="P184" t="str">
        <f>IFERROR(INDEX('Enter Draw'!$A$3:$G$252,MATCH(SMALL('Enter Draw'!$L$3:$L$252,Q184),'Enter Draw'!$L$3:$L$252,0),7),"")</f>
        <v/>
      </c>
      <c r="Q184">
        <v>153</v>
      </c>
      <c r="S184" s="1" t="str">
        <f t="shared" si="45"/>
        <v/>
      </c>
      <c r="T184" t="str">
        <f>IFERROR(INDEX('Enter Draw'!$A$3:$I$252,MATCH(SMALL('Enter Draw'!$M$3:$M$252,V184),'Enter Draw'!$M$3:$M$252,0),6),"")</f>
        <v/>
      </c>
      <c r="U184" t="str">
        <f>IFERROR(INDEX('Enter Draw'!$A$3:$G$252,MATCH(SMALL('Enter Draw'!$M$3:$M$252,V184),'Enter Draw'!$M$3:$M$252,0),7),"")</f>
        <v/>
      </c>
      <c r="V184">
        <v>183</v>
      </c>
    </row>
    <row r="185" spans="1:22">
      <c r="A185" s="1" t="str">
        <f>IF(B185="","",IF(INDEX('Enter Draw'!$C$3:$G$252,MATCH(SMALL('Enter Draw'!$I$3:$I$252,D185),'Enter Draw'!$I$3:$I$252,0),1)="yco","yco",D185))</f>
        <v/>
      </c>
      <c r="B185" t="str">
        <f>IFERROR(INDEX('Enter Draw'!$C$3:$I$252,MATCH(SMALL('Enter Draw'!$I$3:$I$252,D185),'Enter Draw'!$I$3:$I$252,0),4),"")</f>
        <v/>
      </c>
      <c r="C185" t="str">
        <f>IFERROR(INDEX('Enter Draw'!$C$3:$G$252,MATCH(SMALL('Enter Draw'!$I$3:$I$252,D185),'Enter Draw'!$I$3:$I$252,0),5),"")</f>
        <v/>
      </c>
      <c r="D185">
        <v>154</v>
      </c>
      <c r="F185" s="1" t="str">
        <f>IF(G185="","",IF(INDEX('Enter Draw'!$D$3:$G$252,MATCH(SMALL('Enter Draw'!$J$3:$J$252,D185),'Enter Draw'!$J$3:$J$252,0),1)="co","co",IF(INDEX('Enter Draw'!$D$3:$G$252,MATCH(SMALL('Enter Draw'!$J$3:$J$252,D185),'Enter Draw'!$J$3:$J$252,0),1)="yco","yco",D185)))</f>
        <v/>
      </c>
      <c r="G185" t="str">
        <f>IFERROR(INDEX('Enter Draw'!$D$3:$G$252,MATCH(SMALL('Enter Draw'!$J$3:$J$252,D185),'Enter Draw'!$J$3:$J$252,0),3),"")</f>
        <v/>
      </c>
      <c r="H185" t="str">
        <f>IFERROR(INDEX('Enter Draw'!$D$3:$G$252,MATCH(SMALL('Enter Draw'!$J$3:$J$252,D185),'Enter Draw'!$J$3:$J$252,0),4),"")</f>
        <v/>
      </c>
      <c r="J185" s="1" t="str">
        <f t="shared" si="62"/>
        <v/>
      </c>
      <c r="K185" t="str">
        <f>IFERROR(INDEX('Enter Draw'!$E$3:$G$252,MATCH(SMALL('Enter Draw'!$K$3:$K$252,D185),'Enter Draw'!$K$3:$K$252,0),2),"")</f>
        <v/>
      </c>
      <c r="L185" t="str">
        <f>IFERROR(INDEX('Enter Draw'!$E$3:$G$252,MATCH(SMALL('Enter Draw'!$K$3:$K$252,D185),'Enter Draw'!$K$3:$K$252,0),3),"")</f>
        <v/>
      </c>
      <c r="N185" s="1" t="str">
        <f t="shared" si="63"/>
        <v/>
      </c>
      <c r="O185" t="str">
        <f>IFERROR(INDEX('Enter Draw'!$A$3:$I$252,MATCH(SMALL('Enter Draw'!$L$3:$L$252,Q185),'Enter Draw'!$L$3:$L$252,0),6),"")</f>
        <v/>
      </c>
      <c r="P185" t="str">
        <f>IFERROR(INDEX('Enter Draw'!$A$3:$G$252,MATCH(SMALL('Enter Draw'!$L$3:$L$252,Q185),'Enter Draw'!$L$3:$L$252,0),7),"")</f>
        <v/>
      </c>
      <c r="Q185">
        <v>154</v>
      </c>
      <c r="S185" s="1" t="str">
        <f t="shared" si="45"/>
        <v/>
      </c>
      <c r="T185" t="str">
        <f>IFERROR(INDEX('Enter Draw'!$A$3:$I$252,MATCH(SMALL('Enter Draw'!$M$3:$M$252,V185),'Enter Draw'!$M$3:$M$252,0),6),"")</f>
        <v/>
      </c>
      <c r="U185" t="str">
        <f>IFERROR(INDEX('Enter Draw'!$A$3:$G$252,MATCH(SMALL('Enter Draw'!$M$3:$M$252,V185),'Enter Draw'!$M$3:$M$252,0),7),"")</f>
        <v/>
      </c>
      <c r="V185">
        <v>184</v>
      </c>
    </row>
    <row r="186" spans="1:22">
      <c r="A186" s="1" t="str">
        <f>IF(B186="","",IF(INDEX('Enter Draw'!$C$3:$G$252,MATCH(SMALL('Enter Draw'!$I$3:$I$252,D186),'Enter Draw'!$I$3:$I$252,0),1)="yco","yco",D186))</f>
        <v/>
      </c>
      <c r="B186" t="str">
        <f>IFERROR(INDEX('Enter Draw'!$C$3:$I$252,MATCH(SMALL('Enter Draw'!$I$3:$I$252,D186),'Enter Draw'!$I$3:$I$252,0),4),"")</f>
        <v/>
      </c>
      <c r="C186" t="str">
        <f>IFERROR(INDEX('Enter Draw'!$C$3:$G$252,MATCH(SMALL('Enter Draw'!$I$3:$I$252,D186),'Enter Draw'!$I$3:$I$252,0),5),"")</f>
        <v/>
      </c>
      <c r="D186">
        <v>155</v>
      </c>
      <c r="F186" s="1" t="str">
        <f>IF(G186="","",IF(INDEX('Enter Draw'!$D$3:$G$252,MATCH(SMALL('Enter Draw'!$J$3:$J$252,D186),'Enter Draw'!$J$3:$J$252,0),1)="co","co",IF(INDEX('Enter Draw'!$D$3:$G$252,MATCH(SMALL('Enter Draw'!$J$3:$J$252,D186),'Enter Draw'!$J$3:$J$252,0),1)="yco","yco",D186)))</f>
        <v/>
      </c>
      <c r="G186" t="str">
        <f>IFERROR(INDEX('Enter Draw'!$D$3:$G$252,MATCH(SMALL('Enter Draw'!$J$3:$J$252,D186),'Enter Draw'!$J$3:$J$252,0),3),"")</f>
        <v/>
      </c>
      <c r="H186" t="str">
        <f>IFERROR(INDEX('Enter Draw'!$D$3:$G$252,MATCH(SMALL('Enter Draw'!$J$3:$J$252,D186),'Enter Draw'!$J$3:$J$252,0),4),"")</f>
        <v/>
      </c>
      <c r="J186" s="1" t="str">
        <f t="shared" si="62"/>
        <v/>
      </c>
      <c r="K186" t="str">
        <f>IFERROR(INDEX('Enter Draw'!$E$3:$G$252,MATCH(SMALL('Enter Draw'!$K$3:$K$252,D186),'Enter Draw'!$K$3:$K$252,0),2),"")</f>
        <v/>
      </c>
      <c r="L186" t="str">
        <f>IFERROR(INDEX('Enter Draw'!$E$3:$G$252,MATCH(SMALL('Enter Draw'!$K$3:$K$252,D186),'Enter Draw'!$K$3:$K$252,0),3),"")</f>
        <v/>
      </c>
      <c r="N186" s="1" t="str">
        <f t="shared" si="63"/>
        <v/>
      </c>
      <c r="O186" t="str">
        <f>IFERROR(INDEX('Enter Draw'!$A$3:$I$252,MATCH(SMALL('Enter Draw'!$L$3:$L$252,Q186),'Enter Draw'!$L$3:$L$252,0),6),"")</f>
        <v/>
      </c>
      <c r="P186" t="str">
        <f>IFERROR(INDEX('Enter Draw'!$A$3:$G$252,MATCH(SMALL('Enter Draw'!$L$3:$L$252,Q186),'Enter Draw'!$L$3:$L$252,0),7),"")</f>
        <v/>
      </c>
      <c r="Q186">
        <v>155</v>
      </c>
      <c r="S186" s="1" t="str">
        <f t="shared" si="45"/>
        <v/>
      </c>
      <c r="T186" t="str">
        <f>IFERROR(INDEX('Enter Draw'!$A$3:$I$252,MATCH(SMALL('Enter Draw'!$M$3:$M$252,V186),'Enter Draw'!$M$3:$M$252,0),6),"")</f>
        <v/>
      </c>
      <c r="U186" t="str">
        <f>IFERROR(INDEX('Enter Draw'!$A$3:$G$252,MATCH(SMALL('Enter Draw'!$M$3:$M$252,V186),'Enter Draw'!$M$3:$M$252,0),7),"")</f>
        <v/>
      </c>
      <c r="V186">
        <v>185</v>
      </c>
    </row>
    <row r="187" spans="1:22">
      <c r="S187" s="1" t="str">
        <f t="shared" si="45"/>
        <v/>
      </c>
      <c r="T187" t="str">
        <f>IFERROR(INDEX('Enter Draw'!$A$3:$I$252,MATCH(SMALL('Enter Draw'!$M$3:$M$252,V187),'Enter Draw'!$M$3:$M$252,0),6),"")</f>
        <v/>
      </c>
      <c r="U187" t="str">
        <f>IFERROR(INDEX('Enter Draw'!$A$3:$G$252,MATCH(SMALL('Enter Draw'!$M$3:$M$252,V187),'Enter Draw'!$M$3:$M$252,0),7),"")</f>
        <v/>
      </c>
      <c r="V187">
        <v>186</v>
      </c>
    </row>
    <row r="188" spans="1:22">
      <c r="A188" s="1" t="str">
        <f>IF(B188="","",IF(INDEX('Enter Draw'!$C$3:$G$252,MATCH(SMALL('Enter Draw'!$I$3:$I$252,D188),'Enter Draw'!$I$3:$I$252,0),1)="yco","yco",D188))</f>
        <v/>
      </c>
      <c r="B188" t="str">
        <f>IFERROR(INDEX('Enter Draw'!$C$3:$I$252,MATCH(SMALL('Enter Draw'!$I$3:$I$252,D188),'Enter Draw'!$I$3:$I$252,0),4),"")</f>
        <v/>
      </c>
      <c r="C188" t="str">
        <f>IFERROR(INDEX('Enter Draw'!$C$3:$G$252,MATCH(SMALL('Enter Draw'!$I$3:$I$252,D188),'Enter Draw'!$I$3:$I$252,0),5),"")</f>
        <v/>
      </c>
      <c r="D188">
        <v>156</v>
      </c>
      <c r="F188" s="1" t="str">
        <f>IF(G188="","",IF(INDEX('Enter Draw'!$D$3:$G$252,MATCH(SMALL('Enter Draw'!$J$3:$J$252,D188),'Enter Draw'!$J$3:$J$252,0),1)="co","co",IF(INDEX('Enter Draw'!$D$3:$G$252,MATCH(SMALL('Enter Draw'!$J$3:$J$252,D188),'Enter Draw'!$J$3:$J$252,0),1)="yco","yco",D188)))</f>
        <v/>
      </c>
      <c r="G188" t="str">
        <f>IFERROR(INDEX('Enter Draw'!$D$3:$G$252,MATCH(SMALL('Enter Draw'!$J$3:$J$252,D188),'Enter Draw'!$J$3:$J$252,0),3),"")</f>
        <v/>
      </c>
      <c r="H188" t="str">
        <f>IFERROR(INDEX('Enter Draw'!$D$3:$G$252,MATCH(SMALL('Enter Draw'!$J$3:$J$252,D188),'Enter Draw'!$J$3:$J$252,0),4),"")</f>
        <v/>
      </c>
      <c r="J188" s="1" t="str">
        <f t="shared" ref="J188:J192" si="64">IF(K188="","",D188)</f>
        <v/>
      </c>
      <c r="K188" t="str">
        <f>IFERROR(INDEX('Enter Draw'!$E$3:$G$252,MATCH(SMALL('Enter Draw'!$K$3:$K$252,D188),'Enter Draw'!$K$3:$K$252,0),2),"")</f>
        <v/>
      </c>
      <c r="L188" t="str">
        <f>IFERROR(INDEX('Enter Draw'!$E$3:$G$252,MATCH(SMALL('Enter Draw'!$K$3:$K$252,D188),'Enter Draw'!$K$3:$K$252,0),3),"")</f>
        <v/>
      </c>
      <c r="N188" s="1" t="str">
        <f t="shared" ref="N188:N192" si="65">IF(O188="","",Q188)</f>
        <v/>
      </c>
      <c r="O188" t="str">
        <f>IFERROR(INDEX('Enter Draw'!$A$3:$I$252,MATCH(SMALL('Enter Draw'!$L$3:$L$252,Q188),'Enter Draw'!$L$3:$L$252,0),6),"")</f>
        <v/>
      </c>
      <c r="P188" t="str">
        <f>IFERROR(INDEX('Enter Draw'!$A$3:$G$252,MATCH(SMALL('Enter Draw'!$L$3:$L$252,Q188),'Enter Draw'!$L$3:$L$252,0),7),"")</f>
        <v/>
      </c>
      <c r="Q188">
        <v>156</v>
      </c>
      <c r="S188" s="1" t="str">
        <f t="shared" si="45"/>
        <v/>
      </c>
      <c r="T188" t="str">
        <f>IFERROR(INDEX('Enter Draw'!$A$3:$I$252,MATCH(SMALL('Enter Draw'!$M$3:$M$252,V188),'Enter Draw'!$M$3:$M$252,0),6),"")</f>
        <v/>
      </c>
      <c r="U188" t="str">
        <f>IFERROR(INDEX('Enter Draw'!$A$3:$G$252,MATCH(SMALL('Enter Draw'!$M$3:$M$252,V188),'Enter Draw'!$M$3:$M$252,0),7),"")</f>
        <v/>
      </c>
      <c r="V188">
        <v>187</v>
      </c>
    </row>
    <row r="189" spans="1:22">
      <c r="A189" s="1" t="str">
        <f>IF(B189="","",IF(INDEX('Enter Draw'!$C$3:$G$252,MATCH(SMALL('Enter Draw'!$I$3:$I$252,D189),'Enter Draw'!$I$3:$I$252,0),1)="yco","yco",D189))</f>
        <v/>
      </c>
      <c r="B189" t="str">
        <f>IFERROR(INDEX('Enter Draw'!$C$3:$I$252,MATCH(SMALL('Enter Draw'!$I$3:$I$252,D189),'Enter Draw'!$I$3:$I$252,0),4),"")</f>
        <v/>
      </c>
      <c r="C189" t="str">
        <f>IFERROR(INDEX('Enter Draw'!$C$3:$G$252,MATCH(SMALL('Enter Draw'!$I$3:$I$252,D189),'Enter Draw'!$I$3:$I$252,0),5),"")</f>
        <v/>
      </c>
      <c r="D189">
        <v>157</v>
      </c>
      <c r="F189" s="1" t="str">
        <f>IF(G189="","",IF(INDEX('Enter Draw'!$D$3:$G$252,MATCH(SMALL('Enter Draw'!$J$3:$J$252,D189),'Enter Draw'!$J$3:$J$252,0),1)="co","co",IF(INDEX('Enter Draw'!$D$3:$G$252,MATCH(SMALL('Enter Draw'!$J$3:$J$252,D189),'Enter Draw'!$J$3:$J$252,0),1)="yco","yco",D189)))</f>
        <v/>
      </c>
      <c r="G189" t="str">
        <f>IFERROR(INDEX('Enter Draw'!$D$3:$G$252,MATCH(SMALL('Enter Draw'!$J$3:$J$252,D189),'Enter Draw'!$J$3:$J$252,0),3),"")</f>
        <v/>
      </c>
      <c r="H189" t="str">
        <f>IFERROR(INDEX('Enter Draw'!$D$3:$G$252,MATCH(SMALL('Enter Draw'!$J$3:$J$252,D189),'Enter Draw'!$J$3:$J$252,0),4),"")</f>
        <v/>
      </c>
      <c r="J189" s="1" t="str">
        <f t="shared" si="64"/>
        <v/>
      </c>
      <c r="K189" t="str">
        <f>IFERROR(INDEX('Enter Draw'!$E$3:$G$252,MATCH(SMALL('Enter Draw'!$K$3:$K$252,D189),'Enter Draw'!$K$3:$K$252,0),2),"")</f>
        <v/>
      </c>
      <c r="L189" t="str">
        <f>IFERROR(INDEX('Enter Draw'!$E$3:$G$252,MATCH(SMALL('Enter Draw'!$K$3:$K$252,D189),'Enter Draw'!$K$3:$K$252,0),3),"")</f>
        <v/>
      </c>
      <c r="N189" s="1" t="str">
        <f t="shared" si="65"/>
        <v/>
      </c>
      <c r="O189" t="str">
        <f>IFERROR(INDEX('Enter Draw'!$A$3:$I$252,MATCH(SMALL('Enter Draw'!$L$3:$L$252,Q189),'Enter Draw'!$L$3:$L$252,0),6),"")</f>
        <v/>
      </c>
      <c r="P189" t="str">
        <f>IFERROR(INDEX('Enter Draw'!$A$3:$G$252,MATCH(SMALL('Enter Draw'!$L$3:$L$252,Q189),'Enter Draw'!$L$3:$L$252,0),7),"")</f>
        <v/>
      </c>
      <c r="Q189">
        <v>157</v>
      </c>
      <c r="S189" s="1" t="str">
        <f t="shared" si="45"/>
        <v/>
      </c>
      <c r="T189" t="str">
        <f>IFERROR(INDEX('Enter Draw'!$A$3:$I$252,MATCH(SMALL('Enter Draw'!$M$3:$M$252,V189),'Enter Draw'!$M$3:$M$252,0),6),"")</f>
        <v/>
      </c>
      <c r="U189" t="str">
        <f>IFERROR(INDEX('Enter Draw'!$A$3:$G$252,MATCH(SMALL('Enter Draw'!$M$3:$M$252,V189),'Enter Draw'!$M$3:$M$252,0),7),"")</f>
        <v/>
      </c>
      <c r="V189">
        <v>188</v>
      </c>
    </row>
    <row r="190" spans="1:22">
      <c r="A190" s="1" t="str">
        <f>IF(B190="","",IF(INDEX('Enter Draw'!$C$3:$G$252,MATCH(SMALL('Enter Draw'!$I$3:$I$252,D190),'Enter Draw'!$I$3:$I$252,0),1)="yco","yco",D190))</f>
        <v/>
      </c>
      <c r="B190" t="str">
        <f>IFERROR(INDEX('Enter Draw'!$C$3:$I$252,MATCH(SMALL('Enter Draw'!$I$3:$I$252,D190),'Enter Draw'!$I$3:$I$252,0),4),"")</f>
        <v/>
      </c>
      <c r="C190" t="str">
        <f>IFERROR(INDEX('Enter Draw'!$C$3:$G$252,MATCH(SMALL('Enter Draw'!$I$3:$I$252,D190),'Enter Draw'!$I$3:$I$252,0),5),"")</f>
        <v/>
      </c>
      <c r="D190">
        <v>158</v>
      </c>
      <c r="F190" s="1" t="str">
        <f>IF(G190="","",IF(INDEX('Enter Draw'!$D$3:$G$252,MATCH(SMALL('Enter Draw'!$J$3:$J$252,D190),'Enter Draw'!$J$3:$J$252,0),1)="co","co",IF(INDEX('Enter Draw'!$D$3:$G$252,MATCH(SMALL('Enter Draw'!$J$3:$J$252,D190),'Enter Draw'!$J$3:$J$252,0),1)="yco","yco",D190)))</f>
        <v/>
      </c>
      <c r="G190" t="str">
        <f>IFERROR(INDEX('Enter Draw'!$D$3:$G$252,MATCH(SMALL('Enter Draw'!$J$3:$J$252,D190),'Enter Draw'!$J$3:$J$252,0),3),"")</f>
        <v/>
      </c>
      <c r="H190" t="str">
        <f>IFERROR(INDEX('Enter Draw'!$D$3:$G$252,MATCH(SMALL('Enter Draw'!$J$3:$J$252,D190),'Enter Draw'!$J$3:$J$252,0),4),"")</f>
        <v/>
      </c>
      <c r="J190" s="1" t="str">
        <f t="shared" si="64"/>
        <v/>
      </c>
      <c r="K190" t="str">
        <f>IFERROR(INDEX('Enter Draw'!$E$3:$G$252,MATCH(SMALL('Enter Draw'!$K$3:$K$252,D190),'Enter Draw'!$K$3:$K$252,0),2),"")</f>
        <v/>
      </c>
      <c r="L190" t="str">
        <f>IFERROR(INDEX('Enter Draw'!$E$3:$G$252,MATCH(SMALL('Enter Draw'!$K$3:$K$252,D190),'Enter Draw'!$K$3:$K$252,0),3),"")</f>
        <v/>
      </c>
      <c r="N190" s="1" t="str">
        <f t="shared" si="65"/>
        <v/>
      </c>
      <c r="O190" t="str">
        <f>IFERROR(INDEX('Enter Draw'!$A$3:$I$252,MATCH(SMALL('Enter Draw'!$L$3:$L$252,Q190),'Enter Draw'!$L$3:$L$252,0),6),"")</f>
        <v/>
      </c>
      <c r="P190" t="str">
        <f>IFERROR(INDEX('Enter Draw'!$A$3:$G$252,MATCH(SMALL('Enter Draw'!$L$3:$L$252,Q190),'Enter Draw'!$L$3:$L$252,0),7),"")</f>
        <v/>
      </c>
      <c r="Q190">
        <v>158</v>
      </c>
      <c r="S190" s="1" t="str">
        <f t="shared" si="45"/>
        <v/>
      </c>
      <c r="T190" t="str">
        <f>IFERROR(INDEX('Enter Draw'!$A$3:$I$252,MATCH(SMALL('Enter Draw'!$M$3:$M$252,V190),'Enter Draw'!$M$3:$M$252,0),6),"")</f>
        <v/>
      </c>
      <c r="U190" t="str">
        <f>IFERROR(INDEX('Enter Draw'!$A$3:$G$252,MATCH(SMALL('Enter Draw'!$M$3:$M$252,V190),'Enter Draw'!$M$3:$M$252,0),7),"")</f>
        <v/>
      </c>
      <c r="V190">
        <v>189</v>
      </c>
    </row>
    <row r="191" spans="1:22">
      <c r="A191" s="1" t="str">
        <f>IF(B191="","",IF(INDEX('Enter Draw'!$C$3:$G$252,MATCH(SMALL('Enter Draw'!$I$3:$I$252,D191),'Enter Draw'!$I$3:$I$252,0),1)="yco","yco",D191))</f>
        <v/>
      </c>
      <c r="B191" t="str">
        <f>IFERROR(INDEX('Enter Draw'!$C$3:$I$252,MATCH(SMALL('Enter Draw'!$I$3:$I$252,D191),'Enter Draw'!$I$3:$I$252,0),4),"")</f>
        <v/>
      </c>
      <c r="C191" t="str">
        <f>IFERROR(INDEX('Enter Draw'!$C$3:$G$252,MATCH(SMALL('Enter Draw'!$I$3:$I$252,D191),'Enter Draw'!$I$3:$I$252,0),5),"")</f>
        <v/>
      </c>
      <c r="D191">
        <v>159</v>
      </c>
      <c r="F191" s="1" t="str">
        <f>IF(G191="","",IF(INDEX('Enter Draw'!$D$3:$G$252,MATCH(SMALL('Enter Draw'!$J$3:$J$252,D191),'Enter Draw'!$J$3:$J$252,0),1)="co","co",IF(INDEX('Enter Draw'!$D$3:$G$252,MATCH(SMALL('Enter Draw'!$J$3:$J$252,D191),'Enter Draw'!$J$3:$J$252,0),1)="yco","yco",D191)))</f>
        <v/>
      </c>
      <c r="G191" t="str">
        <f>IFERROR(INDEX('Enter Draw'!$D$3:$G$252,MATCH(SMALL('Enter Draw'!$J$3:$J$252,D191),'Enter Draw'!$J$3:$J$252,0),3),"")</f>
        <v/>
      </c>
      <c r="H191" t="str">
        <f>IFERROR(INDEX('Enter Draw'!$D$3:$G$252,MATCH(SMALL('Enter Draw'!$J$3:$J$252,D191),'Enter Draw'!$J$3:$J$252,0),4),"")</f>
        <v/>
      </c>
      <c r="J191" s="1" t="str">
        <f t="shared" si="64"/>
        <v/>
      </c>
      <c r="K191" t="str">
        <f>IFERROR(INDEX('Enter Draw'!$E$3:$G$252,MATCH(SMALL('Enter Draw'!$K$3:$K$252,D191),'Enter Draw'!$K$3:$K$252,0),2),"")</f>
        <v/>
      </c>
      <c r="L191" t="str">
        <f>IFERROR(INDEX('Enter Draw'!$E$3:$G$252,MATCH(SMALL('Enter Draw'!$K$3:$K$252,D191),'Enter Draw'!$K$3:$K$252,0),3),"")</f>
        <v/>
      </c>
      <c r="N191" s="1" t="str">
        <f t="shared" si="65"/>
        <v/>
      </c>
      <c r="O191" t="str">
        <f>IFERROR(INDEX('Enter Draw'!$A$3:$I$252,MATCH(SMALL('Enter Draw'!$L$3:$L$252,Q191),'Enter Draw'!$L$3:$L$252,0),6),"")</f>
        <v/>
      </c>
      <c r="P191" t="str">
        <f>IFERROR(INDEX('Enter Draw'!$A$3:$G$252,MATCH(SMALL('Enter Draw'!$L$3:$L$252,Q191),'Enter Draw'!$L$3:$L$252,0),7),"")</f>
        <v/>
      </c>
      <c r="Q191">
        <v>159</v>
      </c>
      <c r="S191" s="1" t="str">
        <f t="shared" si="45"/>
        <v/>
      </c>
      <c r="T191" t="str">
        <f>IFERROR(INDEX('Enter Draw'!$A$3:$I$252,MATCH(SMALL('Enter Draw'!$M$3:$M$252,V191),'Enter Draw'!$M$3:$M$252,0),6),"")</f>
        <v/>
      </c>
      <c r="U191" t="str">
        <f>IFERROR(INDEX('Enter Draw'!$A$3:$G$252,MATCH(SMALL('Enter Draw'!$M$3:$M$252,V191),'Enter Draw'!$M$3:$M$252,0),7),"")</f>
        <v/>
      </c>
      <c r="V191">
        <v>190</v>
      </c>
    </row>
    <row r="192" spans="1:22">
      <c r="A192" s="1" t="str">
        <f>IF(B192="","",IF(INDEX('Enter Draw'!$C$3:$G$252,MATCH(SMALL('Enter Draw'!$I$3:$I$252,D192),'Enter Draw'!$I$3:$I$252,0),1)="yco","yco",D192))</f>
        <v/>
      </c>
      <c r="B192" t="str">
        <f>IFERROR(INDEX('Enter Draw'!$C$3:$I$252,MATCH(SMALL('Enter Draw'!$I$3:$I$252,D192),'Enter Draw'!$I$3:$I$252,0),4),"")</f>
        <v/>
      </c>
      <c r="C192" t="str">
        <f>IFERROR(INDEX('Enter Draw'!$C$3:$G$252,MATCH(SMALL('Enter Draw'!$I$3:$I$252,D192),'Enter Draw'!$I$3:$I$252,0),5),"")</f>
        <v/>
      </c>
      <c r="D192">
        <v>160</v>
      </c>
      <c r="F192" s="1" t="str">
        <f>IF(G192="","",IF(INDEX('Enter Draw'!$D$3:$G$252,MATCH(SMALL('Enter Draw'!$J$3:$J$252,D192),'Enter Draw'!$J$3:$J$252,0),1)="co","co",IF(INDEX('Enter Draw'!$D$3:$G$252,MATCH(SMALL('Enter Draw'!$J$3:$J$252,D192),'Enter Draw'!$J$3:$J$252,0),1)="yco","yco",D192)))</f>
        <v/>
      </c>
      <c r="G192" t="str">
        <f>IFERROR(INDEX('Enter Draw'!$D$3:$G$252,MATCH(SMALL('Enter Draw'!$J$3:$J$252,D192),'Enter Draw'!$J$3:$J$252,0),3),"")</f>
        <v/>
      </c>
      <c r="H192" t="str">
        <f>IFERROR(INDEX('Enter Draw'!$D$3:$G$252,MATCH(SMALL('Enter Draw'!$J$3:$J$252,D192),'Enter Draw'!$J$3:$J$252,0),4),"")</f>
        <v/>
      </c>
      <c r="J192" s="1" t="str">
        <f t="shared" si="64"/>
        <v/>
      </c>
      <c r="K192" t="str">
        <f>IFERROR(INDEX('Enter Draw'!$E$3:$G$252,MATCH(SMALL('Enter Draw'!$K$3:$K$252,D192),'Enter Draw'!$K$3:$K$252,0),2),"")</f>
        <v/>
      </c>
      <c r="L192" t="str">
        <f>IFERROR(INDEX('Enter Draw'!$E$3:$G$252,MATCH(SMALL('Enter Draw'!$K$3:$K$252,D192),'Enter Draw'!$K$3:$K$252,0),3),"")</f>
        <v/>
      </c>
      <c r="N192" s="1" t="str">
        <f t="shared" si="65"/>
        <v/>
      </c>
      <c r="O192" t="str">
        <f>IFERROR(INDEX('Enter Draw'!$A$3:$I$252,MATCH(SMALL('Enter Draw'!$L$3:$L$252,Q192),'Enter Draw'!$L$3:$L$252,0),6),"")</f>
        <v/>
      </c>
      <c r="P192" t="str">
        <f>IFERROR(INDEX('Enter Draw'!$A$3:$G$252,MATCH(SMALL('Enter Draw'!$L$3:$L$252,Q192),'Enter Draw'!$L$3:$L$252,0),7),"")</f>
        <v/>
      </c>
      <c r="Q192">
        <v>160</v>
      </c>
      <c r="S192" s="1" t="str">
        <f t="shared" si="45"/>
        <v/>
      </c>
      <c r="T192" t="str">
        <f>IFERROR(INDEX('Enter Draw'!$A$3:$I$252,MATCH(SMALL('Enter Draw'!$M$3:$M$252,V192),'Enter Draw'!$M$3:$M$252,0),6),"")</f>
        <v/>
      </c>
      <c r="U192" t="str">
        <f>IFERROR(INDEX('Enter Draw'!$A$3:$G$252,MATCH(SMALL('Enter Draw'!$M$3:$M$252,V192),'Enter Draw'!$M$3:$M$252,0),7),"")</f>
        <v/>
      </c>
      <c r="V192">
        <v>191</v>
      </c>
    </row>
    <row r="193" spans="1:22">
      <c r="S193" s="1" t="str">
        <f t="shared" si="45"/>
        <v/>
      </c>
      <c r="T193" t="str">
        <f>IFERROR(INDEX('Enter Draw'!$A$3:$I$252,MATCH(SMALL('Enter Draw'!$M$3:$M$252,V193),'Enter Draw'!$M$3:$M$252,0),6),"")</f>
        <v/>
      </c>
      <c r="U193" t="str">
        <f>IFERROR(INDEX('Enter Draw'!$A$3:$G$252,MATCH(SMALL('Enter Draw'!$M$3:$M$252,V193),'Enter Draw'!$M$3:$M$252,0),7),"")</f>
        <v/>
      </c>
      <c r="V193">
        <v>192</v>
      </c>
    </row>
    <row r="194" spans="1:22">
      <c r="A194" s="1" t="str">
        <f>IF(B194="","",IF(INDEX('Enter Draw'!$C$3:$G$252,MATCH(SMALL('Enter Draw'!$I$3:$I$252,D194),'Enter Draw'!$I$3:$I$252,0),1)="yco","yco",D194))</f>
        <v/>
      </c>
      <c r="B194" t="str">
        <f>IFERROR(INDEX('Enter Draw'!$C$3:$I$252,MATCH(SMALL('Enter Draw'!$I$3:$I$252,D194),'Enter Draw'!$I$3:$I$252,0),4),"")</f>
        <v/>
      </c>
      <c r="C194" t="str">
        <f>IFERROR(INDEX('Enter Draw'!$C$3:$G$252,MATCH(SMALL('Enter Draw'!$I$3:$I$252,D194),'Enter Draw'!$I$3:$I$252,0),5),"")</f>
        <v/>
      </c>
      <c r="D194">
        <v>161</v>
      </c>
      <c r="F194" s="1" t="str">
        <f>IF(G194="","",IF(INDEX('Enter Draw'!$D$3:$G$252,MATCH(SMALL('Enter Draw'!$J$3:$J$252,D194),'Enter Draw'!$J$3:$J$252,0),1)="co","co",IF(INDEX('Enter Draw'!$D$3:$G$252,MATCH(SMALL('Enter Draw'!$J$3:$J$252,D194),'Enter Draw'!$J$3:$J$252,0),1)="yco","yco",D194)))</f>
        <v/>
      </c>
      <c r="G194" t="str">
        <f>IFERROR(INDEX('Enter Draw'!$D$3:$G$252,MATCH(SMALL('Enter Draw'!$J$3:$J$252,D194),'Enter Draw'!$J$3:$J$252,0),3),"")</f>
        <v/>
      </c>
      <c r="H194" t="str">
        <f>IFERROR(INDEX('Enter Draw'!$D$3:$G$252,MATCH(SMALL('Enter Draw'!$J$3:$J$252,D194),'Enter Draw'!$J$3:$J$252,0),4),"")</f>
        <v/>
      </c>
      <c r="J194" s="1" t="str">
        <f t="shared" ref="J194:J198" si="66">IF(K194="","",D194)</f>
        <v/>
      </c>
      <c r="K194" t="str">
        <f>IFERROR(INDEX('Enter Draw'!$E$3:$G$252,MATCH(SMALL('Enter Draw'!$K$3:$K$252,D194),'Enter Draw'!$K$3:$K$252,0),2),"")</f>
        <v/>
      </c>
      <c r="L194" t="str">
        <f>IFERROR(INDEX('Enter Draw'!$E$3:$G$252,MATCH(SMALL('Enter Draw'!$K$3:$K$252,D194),'Enter Draw'!$K$3:$K$252,0),3),"")</f>
        <v/>
      </c>
      <c r="N194" s="1" t="str">
        <f t="shared" ref="N194:N198" si="67">IF(O194="","",Q194)</f>
        <v/>
      </c>
      <c r="O194" t="str">
        <f>IFERROR(INDEX('Enter Draw'!$A$3:$I$252,MATCH(SMALL('Enter Draw'!$L$3:$L$252,Q194),'Enter Draw'!$L$3:$L$252,0),6),"")</f>
        <v/>
      </c>
      <c r="P194" t="str">
        <f>IFERROR(INDEX('Enter Draw'!$A$3:$G$252,MATCH(SMALL('Enter Draw'!$L$3:$L$252,Q194),'Enter Draw'!$L$3:$L$252,0),7),"")</f>
        <v/>
      </c>
      <c r="Q194">
        <v>161</v>
      </c>
      <c r="S194" s="1" t="str">
        <f t="shared" si="45"/>
        <v/>
      </c>
      <c r="T194" t="str">
        <f>IFERROR(INDEX('Enter Draw'!$A$3:$I$252,MATCH(SMALL('Enter Draw'!$M$3:$M$252,V194),'Enter Draw'!$M$3:$M$252,0),6),"")</f>
        <v/>
      </c>
      <c r="U194" t="str">
        <f>IFERROR(INDEX('Enter Draw'!$A$3:$G$252,MATCH(SMALL('Enter Draw'!$M$3:$M$252,V194),'Enter Draw'!$M$3:$M$252,0),7),"")</f>
        <v/>
      </c>
      <c r="V194">
        <v>193</v>
      </c>
    </row>
    <row r="195" spans="1:22">
      <c r="A195" s="1" t="str">
        <f>IF(B195="","",IF(INDEX('Enter Draw'!$C$3:$G$252,MATCH(SMALL('Enter Draw'!$I$3:$I$252,D195),'Enter Draw'!$I$3:$I$252,0),1)="yco","yco",D195))</f>
        <v/>
      </c>
      <c r="B195" t="str">
        <f>IFERROR(INDEX('Enter Draw'!$C$3:$I$252,MATCH(SMALL('Enter Draw'!$I$3:$I$252,D195),'Enter Draw'!$I$3:$I$252,0),4),"")</f>
        <v/>
      </c>
      <c r="C195" t="str">
        <f>IFERROR(INDEX('Enter Draw'!$C$3:$G$252,MATCH(SMALL('Enter Draw'!$I$3:$I$252,D195),'Enter Draw'!$I$3:$I$252,0),5),"")</f>
        <v/>
      </c>
      <c r="D195">
        <v>162</v>
      </c>
      <c r="F195" s="1" t="str">
        <f>IF(G195="","",IF(INDEX('Enter Draw'!$D$3:$G$252,MATCH(SMALL('Enter Draw'!$J$3:$J$252,D195),'Enter Draw'!$J$3:$J$252,0),1)="co","co",IF(INDEX('Enter Draw'!$D$3:$G$252,MATCH(SMALL('Enter Draw'!$J$3:$J$252,D195),'Enter Draw'!$J$3:$J$252,0),1)="yco","yco",D195)))</f>
        <v/>
      </c>
      <c r="G195" t="str">
        <f>IFERROR(INDEX('Enter Draw'!$D$3:$G$252,MATCH(SMALL('Enter Draw'!$J$3:$J$252,D195),'Enter Draw'!$J$3:$J$252,0),3),"")</f>
        <v/>
      </c>
      <c r="H195" t="str">
        <f>IFERROR(INDEX('Enter Draw'!$D$3:$G$252,MATCH(SMALL('Enter Draw'!$J$3:$J$252,D195),'Enter Draw'!$J$3:$J$252,0),4),"")</f>
        <v/>
      </c>
      <c r="J195" s="1" t="str">
        <f t="shared" si="66"/>
        <v/>
      </c>
      <c r="K195" t="str">
        <f>IFERROR(INDEX('Enter Draw'!$E$3:$G$252,MATCH(SMALL('Enter Draw'!$K$3:$K$252,D195),'Enter Draw'!$K$3:$K$252,0),2),"")</f>
        <v/>
      </c>
      <c r="L195" t="str">
        <f>IFERROR(INDEX('Enter Draw'!$E$3:$G$252,MATCH(SMALL('Enter Draw'!$K$3:$K$252,D195),'Enter Draw'!$K$3:$K$252,0),3),"")</f>
        <v/>
      </c>
      <c r="N195" s="1" t="str">
        <f t="shared" si="67"/>
        <v/>
      </c>
      <c r="O195" t="str">
        <f>IFERROR(INDEX('Enter Draw'!$A$3:$I$252,MATCH(SMALL('Enter Draw'!$L$3:$L$252,Q195),'Enter Draw'!$L$3:$L$252,0),6),"")</f>
        <v/>
      </c>
      <c r="P195" t="str">
        <f>IFERROR(INDEX('Enter Draw'!$A$3:$G$252,MATCH(SMALL('Enter Draw'!$L$3:$L$252,Q195),'Enter Draw'!$L$3:$L$252,0),7),"")</f>
        <v/>
      </c>
      <c r="Q195">
        <v>162</v>
      </c>
      <c r="S195" s="1" t="str">
        <f t="shared" ref="S195:S251" si="68">IF(T195="","",V195)</f>
        <v/>
      </c>
      <c r="T195" t="str">
        <f>IFERROR(INDEX('Enter Draw'!$A$3:$I$252,MATCH(SMALL('Enter Draw'!$M$3:$M$252,V195),'Enter Draw'!$M$3:$M$252,0),6),"")</f>
        <v/>
      </c>
      <c r="U195" t="str">
        <f>IFERROR(INDEX('Enter Draw'!$A$3:$G$252,MATCH(SMALL('Enter Draw'!$M$3:$M$252,V195),'Enter Draw'!$M$3:$M$252,0),7),"")</f>
        <v/>
      </c>
      <c r="V195">
        <v>194</v>
      </c>
    </row>
    <row r="196" spans="1:22">
      <c r="A196" s="1" t="str">
        <f>IF(B196="","",IF(INDEX('Enter Draw'!$C$3:$G$252,MATCH(SMALL('Enter Draw'!$I$3:$I$252,D196),'Enter Draw'!$I$3:$I$252,0),1)="yco","yco",D196))</f>
        <v/>
      </c>
      <c r="B196" t="str">
        <f>IFERROR(INDEX('Enter Draw'!$C$3:$I$252,MATCH(SMALL('Enter Draw'!$I$3:$I$252,D196),'Enter Draw'!$I$3:$I$252,0),4),"")</f>
        <v/>
      </c>
      <c r="C196" t="str">
        <f>IFERROR(INDEX('Enter Draw'!$C$3:$G$252,MATCH(SMALL('Enter Draw'!$I$3:$I$252,D196),'Enter Draw'!$I$3:$I$252,0),5),"")</f>
        <v/>
      </c>
      <c r="D196">
        <v>163</v>
      </c>
      <c r="F196" s="1" t="str">
        <f>IF(G196="","",IF(INDEX('Enter Draw'!$D$3:$G$252,MATCH(SMALL('Enter Draw'!$J$3:$J$252,D196),'Enter Draw'!$J$3:$J$252,0),1)="co","co",IF(INDEX('Enter Draw'!$D$3:$G$252,MATCH(SMALL('Enter Draw'!$J$3:$J$252,D196),'Enter Draw'!$J$3:$J$252,0),1)="yco","yco",D196)))</f>
        <v/>
      </c>
      <c r="G196" t="str">
        <f>IFERROR(INDEX('Enter Draw'!$D$3:$G$252,MATCH(SMALL('Enter Draw'!$J$3:$J$252,D196),'Enter Draw'!$J$3:$J$252,0),3),"")</f>
        <v/>
      </c>
      <c r="H196" t="str">
        <f>IFERROR(INDEX('Enter Draw'!$D$3:$G$252,MATCH(SMALL('Enter Draw'!$J$3:$J$252,D196),'Enter Draw'!$J$3:$J$252,0),4),"")</f>
        <v/>
      </c>
      <c r="J196" s="1" t="str">
        <f t="shared" si="66"/>
        <v/>
      </c>
      <c r="K196" t="str">
        <f>IFERROR(INDEX('Enter Draw'!$E$3:$G$252,MATCH(SMALL('Enter Draw'!$K$3:$K$252,D196),'Enter Draw'!$K$3:$K$252,0),2),"")</f>
        <v/>
      </c>
      <c r="L196" t="str">
        <f>IFERROR(INDEX('Enter Draw'!$E$3:$G$252,MATCH(SMALL('Enter Draw'!$K$3:$K$252,D196),'Enter Draw'!$K$3:$K$252,0),3),"")</f>
        <v/>
      </c>
      <c r="N196" s="1" t="str">
        <f t="shared" si="67"/>
        <v/>
      </c>
      <c r="O196" t="str">
        <f>IFERROR(INDEX('Enter Draw'!$A$3:$I$252,MATCH(SMALL('Enter Draw'!$L$3:$L$252,Q196),'Enter Draw'!$L$3:$L$252,0),6),"")</f>
        <v/>
      </c>
      <c r="P196" t="str">
        <f>IFERROR(INDEX('Enter Draw'!$A$3:$G$252,MATCH(SMALL('Enter Draw'!$L$3:$L$252,Q196),'Enter Draw'!$L$3:$L$252,0),7),"")</f>
        <v/>
      </c>
      <c r="Q196">
        <v>163</v>
      </c>
      <c r="S196" s="1" t="str">
        <f t="shared" si="68"/>
        <v/>
      </c>
      <c r="T196" t="str">
        <f>IFERROR(INDEX('Enter Draw'!$A$3:$I$252,MATCH(SMALL('Enter Draw'!$M$3:$M$252,V196),'Enter Draw'!$M$3:$M$252,0),6),"")</f>
        <v/>
      </c>
      <c r="U196" t="str">
        <f>IFERROR(INDEX('Enter Draw'!$A$3:$G$252,MATCH(SMALL('Enter Draw'!$M$3:$M$252,V196),'Enter Draw'!$M$3:$M$252,0),7),"")</f>
        <v/>
      </c>
      <c r="V196">
        <v>195</v>
      </c>
    </row>
    <row r="197" spans="1:22">
      <c r="A197" s="1" t="str">
        <f>IF(B197="","",IF(INDEX('Enter Draw'!$C$3:$G$252,MATCH(SMALL('Enter Draw'!$I$3:$I$252,D197),'Enter Draw'!$I$3:$I$252,0),1)="yco","yco",D197))</f>
        <v/>
      </c>
      <c r="B197" t="str">
        <f>IFERROR(INDEX('Enter Draw'!$C$3:$I$252,MATCH(SMALL('Enter Draw'!$I$3:$I$252,D197),'Enter Draw'!$I$3:$I$252,0),4),"")</f>
        <v/>
      </c>
      <c r="C197" t="str">
        <f>IFERROR(INDEX('Enter Draw'!$C$3:$G$252,MATCH(SMALL('Enter Draw'!$I$3:$I$252,D197),'Enter Draw'!$I$3:$I$252,0),5),"")</f>
        <v/>
      </c>
      <c r="D197">
        <v>164</v>
      </c>
      <c r="F197" s="1" t="str">
        <f>IF(G197="","",IF(INDEX('Enter Draw'!$D$3:$G$252,MATCH(SMALL('Enter Draw'!$J$3:$J$252,D197),'Enter Draw'!$J$3:$J$252,0),1)="co","co",IF(INDEX('Enter Draw'!$D$3:$G$252,MATCH(SMALL('Enter Draw'!$J$3:$J$252,D197),'Enter Draw'!$J$3:$J$252,0),1)="yco","yco",D197)))</f>
        <v/>
      </c>
      <c r="G197" t="str">
        <f>IFERROR(INDEX('Enter Draw'!$D$3:$G$252,MATCH(SMALL('Enter Draw'!$J$3:$J$252,D197),'Enter Draw'!$J$3:$J$252,0),3),"")</f>
        <v/>
      </c>
      <c r="H197" t="str">
        <f>IFERROR(INDEX('Enter Draw'!$D$3:$G$252,MATCH(SMALL('Enter Draw'!$J$3:$J$252,D197),'Enter Draw'!$J$3:$J$252,0),4),"")</f>
        <v/>
      </c>
      <c r="J197" s="1" t="str">
        <f t="shared" si="66"/>
        <v/>
      </c>
      <c r="K197" t="str">
        <f>IFERROR(INDEX('Enter Draw'!$E$3:$G$252,MATCH(SMALL('Enter Draw'!$K$3:$K$252,D197),'Enter Draw'!$K$3:$K$252,0),2),"")</f>
        <v/>
      </c>
      <c r="L197" t="str">
        <f>IFERROR(INDEX('Enter Draw'!$E$3:$G$252,MATCH(SMALL('Enter Draw'!$K$3:$K$252,D197),'Enter Draw'!$K$3:$K$252,0),3),"")</f>
        <v/>
      </c>
      <c r="N197" s="1" t="str">
        <f t="shared" si="67"/>
        <v/>
      </c>
      <c r="O197" t="str">
        <f>IFERROR(INDEX('Enter Draw'!$A$3:$I$252,MATCH(SMALL('Enter Draw'!$L$3:$L$252,Q197),'Enter Draw'!$L$3:$L$252,0),6),"")</f>
        <v/>
      </c>
      <c r="P197" t="str">
        <f>IFERROR(INDEX('Enter Draw'!$A$3:$G$252,MATCH(SMALL('Enter Draw'!$L$3:$L$252,Q197),'Enter Draw'!$L$3:$L$252,0),7),"")</f>
        <v/>
      </c>
      <c r="Q197">
        <v>164</v>
      </c>
      <c r="S197" s="1" t="str">
        <f t="shared" si="68"/>
        <v/>
      </c>
      <c r="T197" t="str">
        <f>IFERROR(INDEX('Enter Draw'!$A$3:$I$252,MATCH(SMALL('Enter Draw'!$M$3:$M$252,V197),'Enter Draw'!$M$3:$M$252,0),6),"")</f>
        <v/>
      </c>
      <c r="U197" t="str">
        <f>IFERROR(INDEX('Enter Draw'!$A$3:$G$252,MATCH(SMALL('Enter Draw'!$M$3:$M$252,V197),'Enter Draw'!$M$3:$M$252,0),7),"")</f>
        <v/>
      </c>
      <c r="V197">
        <v>196</v>
      </c>
    </row>
    <row r="198" spans="1:22">
      <c r="A198" s="1" t="str">
        <f>IF(B198="","",IF(INDEX('Enter Draw'!$C$3:$G$252,MATCH(SMALL('Enter Draw'!$I$3:$I$252,D198),'Enter Draw'!$I$3:$I$252,0),1)="yco","yco",D198))</f>
        <v/>
      </c>
      <c r="B198" t="str">
        <f>IFERROR(INDEX('Enter Draw'!$C$3:$I$252,MATCH(SMALL('Enter Draw'!$I$3:$I$252,D198),'Enter Draw'!$I$3:$I$252,0),4),"")</f>
        <v/>
      </c>
      <c r="C198" t="str">
        <f>IFERROR(INDEX('Enter Draw'!$C$3:$G$252,MATCH(SMALL('Enter Draw'!$I$3:$I$252,D198),'Enter Draw'!$I$3:$I$252,0),5),"")</f>
        <v/>
      </c>
      <c r="D198">
        <v>165</v>
      </c>
      <c r="F198" s="1" t="str">
        <f>IF(G198="","",IF(INDEX('Enter Draw'!$D$3:$G$252,MATCH(SMALL('Enter Draw'!$J$3:$J$252,D198),'Enter Draw'!$J$3:$J$252,0),1)="co","co",IF(INDEX('Enter Draw'!$D$3:$G$252,MATCH(SMALL('Enter Draw'!$J$3:$J$252,D198),'Enter Draw'!$J$3:$J$252,0),1)="yco","yco",D198)))</f>
        <v/>
      </c>
      <c r="G198" t="str">
        <f>IFERROR(INDEX('Enter Draw'!$D$3:$G$252,MATCH(SMALL('Enter Draw'!$J$3:$J$252,D198),'Enter Draw'!$J$3:$J$252,0),3),"")</f>
        <v/>
      </c>
      <c r="H198" t="str">
        <f>IFERROR(INDEX('Enter Draw'!$D$3:$G$252,MATCH(SMALL('Enter Draw'!$J$3:$J$252,D198),'Enter Draw'!$J$3:$J$252,0),4),"")</f>
        <v/>
      </c>
      <c r="J198" s="1" t="str">
        <f t="shared" si="66"/>
        <v/>
      </c>
      <c r="K198" t="str">
        <f>IFERROR(INDEX('Enter Draw'!$E$3:$G$252,MATCH(SMALL('Enter Draw'!$K$3:$K$252,D198),'Enter Draw'!$K$3:$K$252,0),2),"")</f>
        <v/>
      </c>
      <c r="L198" t="str">
        <f>IFERROR(INDEX('Enter Draw'!$E$3:$G$252,MATCH(SMALL('Enter Draw'!$K$3:$K$252,D198),'Enter Draw'!$K$3:$K$252,0),3),"")</f>
        <v/>
      </c>
      <c r="N198" s="1" t="str">
        <f t="shared" si="67"/>
        <v/>
      </c>
      <c r="O198" t="str">
        <f>IFERROR(INDEX('Enter Draw'!$A$3:$I$252,MATCH(SMALL('Enter Draw'!$L$3:$L$252,Q198),'Enter Draw'!$L$3:$L$252,0),6),"")</f>
        <v/>
      </c>
      <c r="P198" t="str">
        <f>IFERROR(INDEX('Enter Draw'!$A$3:$G$252,MATCH(SMALL('Enter Draw'!$L$3:$L$252,Q198),'Enter Draw'!$L$3:$L$252,0),7),"")</f>
        <v/>
      </c>
      <c r="Q198">
        <v>165</v>
      </c>
      <c r="S198" s="1" t="str">
        <f t="shared" si="68"/>
        <v/>
      </c>
      <c r="T198" t="str">
        <f>IFERROR(INDEX('Enter Draw'!$A$3:$I$252,MATCH(SMALL('Enter Draw'!$M$3:$M$252,V198),'Enter Draw'!$M$3:$M$252,0),6),"")</f>
        <v/>
      </c>
      <c r="U198" t="str">
        <f>IFERROR(INDEX('Enter Draw'!$A$3:$G$252,MATCH(SMALL('Enter Draw'!$M$3:$M$252,V198),'Enter Draw'!$M$3:$M$252,0),7),"")</f>
        <v/>
      </c>
      <c r="V198">
        <v>197</v>
      </c>
    </row>
    <row r="199" spans="1:22">
      <c r="S199" s="1" t="str">
        <f t="shared" si="68"/>
        <v/>
      </c>
      <c r="T199" t="str">
        <f>IFERROR(INDEX('Enter Draw'!$A$3:$I$252,MATCH(SMALL('Enter Draw'!$M$3:$M$252,V199),'Enter Draw'!$M$3:$M$252,0),6),"")</f>
        <v/>
      </c>
      <c r="U199" t="str">
        <f>IFERROR(INDEX('Enter Draw'!$A$3:$G$252,MATCH(SMALL('Enter Draw'!$M$3:$M$252,V199),'Enter Draw'!$M$3:$M$252,0),7),"")</f>
        <v/>
      </c>
      <c r="V199">
        <v>198</v>
      </c>
    </row>
    <row r="200" spans="1:22">
      <c r="A200" s="1" t="str">
        <f>IF(B200="","",IF(INDEX('Enter Draw'!$C$3:$G$252,MATCH(SMALL('Enter Draw'!$I$3:$I$252,D200),'Enter Draw'!$I$3:$I$252,0),1)="yco","yco",D200))</f>
        <v/>
      </c>
      <c r="B200" t="str">
        <f>IFERROR(INDEX('Enter Draw'!$C$3:$I$252,MATCH(SMALL('Enter Draw'!$I$3:$I$252,D200),'Enter Draw'!$I$3:$I$252,0),4),"")</f>
        <v/>
      </c>
      <c r="C200" t="str">
        <f>IFERROR(INDEX('Enter Draw'!$C$3:$G$252,MATCH(SMALL('Enter Draw'!$I$3:$I$252,D200),'Enter Draw'!$I$3:$I$252,0),5),"")</f>
        <v/>
      </c>
      <c r="D200">
        <v>166</v>
      </c>
      <c r="F200" s="1" t="str">
        <f>IF(G200="","",IF(INDEX('Enter Draw'!$D$3:$G$252,MATCH(SMALL('Enter Draw'!$J$3:$J$252,D200),'Enter Draw'!$J$3:$J$252,0),1)="co","co",IF(INDEX('Enter Draw'!$D$3:$G$252,MATCH(SMALL('Enter Draw'!$J$3:$J$252,D200),'Enter Draw'!$J$3:$J$252,0),1)="yco","yco",D200)))</f>
        <v/>
      </c>
      <c r="G200" t="str">
        <f>IFERROR(INDEX('Enter Draw'!$D$3:$G$252,MATCH(SMALL('Enter Draw'!$J$3:$J$252,D200),'Enter Draw'!$J$3:$J$252,0),3),"")</f>
        <v/>
      </c>
      <c r="H200" t="str">
        <f>IFERROR(INDEX('Enter Draw'!$D$3:$G$252,MATCH(SMALL('Enter Draw'!$J$3:$J$252,D200),'Enter Draw'!$J$3:$J$252,0),4),"")</f>
        <v/>
      </c>
      <c r="J200" s="1" t="str">
        <f t="shared" ref="J200:J204" si="69">IF(K200="","",D200)</f>
        <v/>
      </c>
      <c r="K200" t="str">
        <f>IFERROR(INDEX('Enter Draw'!$E$3:$G$252,MATCH(SMALL('Enter Draw'!$K$3:$K$252,D200),'Enter Draw'!$K$3:$K$252,0),2),"")</f>
        <v/>
      </c>
      <c r="L200" t="str">
        <f>IFERROR(INDEX('Enter Draw'!$E$3:$G$252,MATCH(SMALL('Enter Draw'!$K$3:$K$252,D200),'Enter Draw'!$K$3:$K$252,0),3),"")</f>
        <v/>
      </c>
      <c r="N200" s="1" t="str">
        <f t="shared" ref="N200:N204" si="70">IF(O200="","",Q200)</f>
        <v/>
      </c>
      <c r="O200" t="str">
        <f>IFERROR(INDEX('Enter Draw'!$A$3:$I$252,MATCH(SMALL('Enter Draw'!$L$3:$L$252,Q200),'Enter Draw'!$L$3:$L$252,0),6),"")</f>
        <v/>
      </c>
      <c r="P200" t="str">
        <f>IFERROR(INDEX('Enter Draw'!$A$3:$G$252,MATCH(SMALL('Enter Draw'!$L$3:$L$252,Q200),'Enter Draw'!$L$3:$L$252,0),7),"")</f>
        <v/>
      </c>
      <c r="Q200">
        <v>166</v>
      </c>
      <c r="S200" s="1" t="str">
        <f t="shared" si="68"/>
        <v/>
      </c>
      <c r="T200" t="str">
        <f>IFERROR(INDEX('Enter Draw'!$A$3:$I$252,MATCH(SMALL('Enter Draw'!$M$3:$M$252,V200),'Enter Draw'!$M$3:$M$252,0),6),"")</f>
        <v/>
      </c>
      <c r="U200" t="str">
        <f>IFERROR(INDEX('Enter Draw'!$A$3:$G$252,MATCH(SMALL('Enter Draw'!$M$3:$M$252,V200),'Enter Draw'!$M$3:$M$252,0),7),"")</f>
        <v/>
      </c>
      <c r="V200">
        <v>199</v>
      </c>
    </row>
    <row r="201" spans="1:22">
      <c r="A201" s="1" t="str">
        <f>IF(B201="","",IF(INDEX('Enter Draw'!$C$3:$G$252,MATCH(SMALL('Enter Draw'!$I$3:$I$252,D201),'Enter Draw'!$I$3:$I$252,0),1)="yco","yco",D201))</f>
        <v/>
      </c>
      <c r="B201" t="str">
        <f>IFERROR(INDEX('Enter Draw'!$C$3:$I$252,MATCH(SMALL('Enter Draw'!$I$3:$I$252,D201),'Enter Draw'!$I$3:$I$252,0),4),"")</f>
        <v/>
      </c>
      <c r="C201" t="str">
        <f>IFERROR(INDEX('Enter Draw'!$C$3:$G$252,MATCH(SMALL('Enter Draw'!$I$3:$I$252,D201),'Enter Draw'!$I$3:$I$252,0),5),"")</f>
        <v/>
      </c>
      <c r="D201">
        <v>167</v>
      </c>
      <c r="F201" s="1" t="str">
        <f>IF(G201="","",IF(INDEX('Enter Draw'!$D$3:$G$252,MATCH(SMALL('Enter Draw'!$J$3:$J$252,D201),'Enter Draw'!$J$3:$J$252,0),1)="co","co",IF(INDEX('Enter Draw'!$D$3:$G$252,MATCH(SMALL('Enter Draw'!$J$3:$J$252,D201),'Enter Draw'!$J$3:$J$252,0),1)="yco","yco",D201)))</f>
        <v/>
      </c>
      <c r="G201" t="str">
        <f>IFERROR(INDEX('Enter Draw'!$D$3:$G$252,MATCH(SMALL('Enter Draw'!$J$3:$J$252,D201),'Enter Draw'!$J$3:$J$252,0),3),"")</f>
        <v/>
      </c>
      <c r="H201" t="str">
        <f>IFERROR(INDEX('Enter Draw'!$D$3:$G$252,MATCH(SMALL('Enter Draw'!$J$3:$J$252,D201),'Enter Draw'!$J$3:$J$252,0),4),"")</f>
        <v/>
      </c>
      <c r="J201" s="1" t="str">
        <f t="shared" si="69"/>
        <v/>
      </c>
      <c r="K201" t="str">
        <f>IFERROR(INDEX('Enter Draw'!$E$3:$G$252,MATCH(SMALL('Enter Draw'!$K$3:$K$252,D201),'Enter Draw'!$K$3:$K$252,0),2),"")</f>
        <v/>
      </c>
      <c r="L201" t="str">
        <f>IFERROR(INDEX('Enter Draw'!$E$3:$G$252,MATCH(SMALL('Enter Draw'!$K$3:$K$252,D201),'Enter Draw'!$K$3:$K$252,0),3),"")</f>
        <v/>
      </c>
      <c r="N201" s="1" t="str">
        <f t="shared" si="70"/>
        <v/>
      </c>
      <c r="O201" t="str">
        <f>IFERROR(INDEX('Enter Draw'!$A$3:$I$252,MATCH(SMALL('Enter Draw'!$L$3:$L$252,Q201),'Enter Draw'!$L$3:$L$252,0),6),"")</f>
        <v/>
      </c>
      <c r="P201" t="str">
        <f>IFERROR(INDEX('Enter Draw'!$A$3:$G$252,MATCH(SMALL('Enter Draw'!$L$3:$L$252,Q201),'Enter Draw'!$L$3:$L$252,0),7),"")</f>
        <v/>
      </c>
      <c r="Q201">
        <v>167</v>
      </c>
      <c r="S201" s="1" t="str">
        <f t="shared" si="68"/>
        <v/>
      </c>
      <c r="T201" t="str">
        <f>IFERROR(INDEX('Enter Draw'!$A$3:$I$252,MATCH(SMALL('Enter Draw'!$M$3:$M$252,V201),'Enter Draw'!$M$3:$M$252,0),6),"")</f>
        <v/>
      </c>
      <c r="U201" t="str">
        <f>IFERROR(INDEX('Enter Draw'!$A$3:$G$252,MATCH(SMALL('Enter Draw'!$M$3:$M$252,V201),'Enter Draw'!$M$3:$M$252,0),7),"")</f>
        <v/>
      </c>
      <c r="V201">
        <v>200</v>
      </c>
    </row>
    <row r="202" spans="1:22">
      <c r="A202" s="1" t="str">
        <f>IF(B202="","",IF(INDEX('Enter Draw'!$C$3:$G$252,MATCH(SMALL('Enter Draw'!$I$3:$I$252,D202),'Enter Draw'!$I$3:$I$252,0),1)="yco","yco",D202))</f>
        <v/>
      </c>
      <c r="B202" t="str">
        <f>IFERROR(INDEX('Enter Draw'!$C$3:$I$252,MATCH(SMALL('Enter Draw'!$I$3:$I$252,D202),'Enter Draw'!$I$3:$I$252,0),4),"")</f>
        <v/>
      </c>
      <c r="C202" t="str">
        <f>IFERROR(INDEX('Enter Draw'!$C$3:$G$252,MATCH(SMALL('Enter Draw'!$I$3:$I$252,D202),'Enter Draw'!$I$3:$I$252,0),5),"")</f>
        <v/>
      </c>
      <c r="D202">
        <v>168</v>
      </c>
      <c r="F202" s="1" t="str">
        <f>IF(G202="","",IF(INDEX('Enter Draw'!$D$3:$G$252,MATCH(SMALL('Enter Draw'!$J$3:$J$252,D202),'Enter Draw'!$J$3:$J$252,0),1)="co","co",IF(INDEX('Enter Draw'!$D$3:$G$252,MATCH(SMALL('Enter Draw'!$J$3:$J$252,D202),'Enter Draw'!$J$3:$J$252,0),1)="yco","yco",D202)))</f>
        <v/>
      </c>
      <c r="G202" t="str">
        <f>IFERROR(INDEX('Enter Draw'!$D$3:$G$252,MATCH(SMALL('Enter Draw'!$J$3:$J$252,D202),'Enter Draw'!$J$3:$J$252,0),3),"")</f>
        <v/>
      </c>
      <c r="H202" t="str">
        <f>IFERROR(INDEX('Enter Draw'!$D$3:$G$252,MATCH(SMALL('Enter Draw'!$J$3:$J$252,D202),'Enter Draw'!$J$3:$J$252,0),4),"")</f>
        <v/>
      </c>
      <c r="J202" s="1" t="str">
        <f t="shared" si="69"/>
        <v/>
      </c>
      <c r="K202" t="str">
        <f>IFERROR(INDEX('Enter Draw'!$E$3:$G$252,MATCH(SMALL('Enter Draw'!$K$3:$K$252,D202),'Enter Draw'!$K$3:$K$252,0),2),"")</f>
        <v/>
      </c>
      <c r="L202" t="str">
        <f>IFERROR(INDEX('Enter Draw'!$E$3:$G$252,MATCH(SMALL('Enter Draw'!$K$3:$K$252,D202),'Enter Draw'!$K$3:$K$252,0),3),"")</f>
        <v/>
      </c>
      <c r="N202" s="1" t="str">
        <f t="shared" si="70"/>
        <v/>
      </c>
      <c r="O202" t="str">
        <f>IFERROR(INDEX('Enter Draw'!$A$3:$I$252,MATCH(SMALL('Enter Draw'!$L$3:$L$252,Q202),'Enter Draw'!$L$3:$L$252,0),6),"")</f>
        <v/>
      </c>
      <c r="P202" t="str">
        <f>IFERROR(INDEX('Enter Draw'!$A$3:$G$252,MATCH(SMALL('Enter Draw'!$L$3:$L$252,Q202),'Enter Draw'!$L$3:$L$252,0),7),"")</f>
        <v/>
      </c>
      <c r="Q202">
        <v>168</v>
      </c>
      <c r="S202" s="1" t="str">
        <f t="shared" si="68"/>
        <v/>
      </c>
      <c r="T202" t="str">
        <f>IFERROR(INDEX('Enter Draw'!$A$3:$I$252,MATCH(SMALL('Enter Draw'!$M$3:$M$252,V202),'Enter Draw'!$M$3:$M$252,0),6),"")</f>
        <v/>
      </c>
      <c r="U202" t="str">
        <f>IFERROR(INDEX('Enter Draw'!$A$3:$G$252,MATCH(SMALL('Enter Draw'!$M$3:$M$252,V202),'Enter Draw'!$M$3:$M$252,0),7),"")</f>
        <v/>
      </c>
      <c r="V202">
        <v>201</v>
      </c>
    </row>
    <row r="203" spans="1:22">
      <c r="A203" s="1" t="str">
        <f>IF(B203="","",IF(INDEX('Enter Draw'!$C$3:$G$252,MATCH(SMALL('Enter Draw'!$I$3:$I$252,D203),'Enter Draw'!$I$3:$I$252,0),1)="yco","yco",D203))</f>
        <v/>
      </c>
      <c r="B203" t="str">
        <f>IFERROR(INDEX('Enter Draw'!$C$3:$I$252,MATCH(SMALL('Enter Draw'!$I$3:$I$252,D203),'Enter Draw'!$I$3:$I$252,0),4),"")</f>
        <v/>
      </c>
      <c r="C203" t="str">
        <f>IFERROR(INDEX('Enter Draw'!$C$3:$G$252,MATCH(SMALL('Enter Draw'!$I$3:$I$252,D203),'Enter Draw'!$I$3:$I$252,0),5),"")</f>
        <v/>
      </c>
      <c r="D203">
        <v>169</v>
      </c>
      <c r="F203" s="1" t="str">
        <f>IF(G203="","",IF(INDEX('Enter Draw'!$D$3:$G$252,MATCH(SMALL('Enter Draw'!$J$3:$J$252,D203),'Enter Draw'!$J$3:$J$252,0),1)="co","co",IF(INDEX('Enter Draw'!$D$3:$G$252,MATCH(SMALL('Enter Draw'!$J$3:$J$252,D203),'Enter Draw'!$J$3:$J$252,0),1)="yco","yco",D203)))</f>
        <v/>
      </c>
      <c r="G203" t="str">
        <f>IFERROR(INDEX('Enter Draw'!$D$3:$G$252,MATCH(SMALL('Enter Draw'!$J$3:$J$252,D203),'Enter Draw'!$J$3:$J$252,0),3),"")</f>
        <v/>
      </c>
      <c r="H203" t="str">
        <f>IFERROR(INDEX('Enter Draw'!$D$3:$G$252,MATCH(SMALL('Enter Draw'!$J$3:$J$252,D203),'Enter Draw'!$J$3:$J$252,0),4),"")</f>
        <v/>
      </c>
      <c r="J203" s="1" t="str">
        <f t="shared" si="69"/>
        <v/>
      </c>
      <c r="K203" t="str">
        <f>IFERROR(INDEX('Enter Draw'!$E$3:$G$252,MATCH(SMALL('Enter Draw'!$K$3:$K$252,D203),'Enter Draw'!$K$3:$K$252,0),2),"")</f>
        <v/>
      </c>
      <c r="L203" t="str">
        <f>IFERROR(INDEX('Enter Draw'!$E$3:$G$252,MATCH(SMALL('Enter Draw'!$K$3:$K$252,D203),'Enter Draw'!$K$3:$K$252,0),3),"")</f>
        <v/>
      </c>
      <c r="N203" s="1" t="str">
        <f t="shared" si="70"/>
        <v/>
      </c>
      <c r="O203" t="str">
        <f>IFERROR(INDEX('Enter Draw'!$A$3:$I$252,MATCH(SMALL('Enter Draw'!$L$3:$L$252,Q203),'Enter Draw'!$L$3:$L$252,0),6),"")</f>
        <v/>
      </c>
      <c r="P203" t="str">
        <f>IFERROR(INDEX('Enter Draw'!$A$3:$G$252,MATCH(SMALL('Enter Draw'!$L$3:$L$252,Q203),'Enter Draw'!$L$3:$L$252,0),7),"")</f>
        <v/>
      </c>
      <c r="Q203">
        <v>169</v>
      </c>
      <c r="S203" s="1" t="str">
        <f t="shared" si="68"/>
        <v/>
      </c>
      <c r="T203" t="str">
        <f>IFERROR(INDEX('Enter Draw'!$A$3:$I$252,MATCH(SMALL('Enter Draw'!$M$3:$M$252,V203),'Enter Draw'!$M$3:$M$252,0),6),"")</f>
        <v/>
      </c>
      <c r="U203" t="str">
        <f>IFERROR(INDEX('Enter Draw'!$A$3:$G$252,MATCH(SMALL('Enter Draw'!$M$3:$M$252,V203),'Enter Draw'!$M$3:$M$252,0),7),"")</f>
        <v/>
      </c>
      <c r="V203">
        <v>202</v>
      </c>
    </row>
    <row r="204" spans="1:22">
      <c r="A204" s="1" t="str">
        <f>IF(B204="","",IF(INDEX('Enter Draw'!$C$3:$G$252,MATCH(SMALL('Enter Draw'!$I$3:$I$252,D204),'Enter Draw'!$I$3:$I$252,0),1)="yco","yco",D204))</f>
        <v/>
      </c>
      <c r="B204" t="str">
        <f>IFERROR(INDEX('Enter Draw'!$C$3:$I$252,MATCH(SMALL('Enter Draw'!$I$3:$I$252,D204),'Enter Draw'!$I$3:$I$252,0),4),"")</f>
        <v/>
      </c>
      <c r="C204" t="str">
        <f>IFERROR(INDEX('Enter Draw'!$C$3:$G$252,MATCH(SMALL('Enter Draw'!$I$3:$I$252,D204),'Enter Draw'!$I$3:$I$252,0),5),"")</f>
        <v/>
      </c>
      <c r="D204">
        <v>170</v>
      </c>
      <c r="F204" s="1" t="str">
        <f>IF(G204="","",IF(INDEX('Enter Draw'!$D$3:$G$252,MATCH(SMALL('Enter Draw'!$J$3:$J$252,D204),'Enter Draw'!$J$3:$J$252,0),1)="co","co",IF(INDEX('Enter Draw'!$D$3:$G$252,MATCH(SMALL('Enter Draw'!$J$3:$J$252,D204),'Enter Draw'!$J$3:$J$252,0),1)="yco","yco",D204)))</f>
        <v/>
      </c>
      <c r="G204" t="str">
        <f>IFERROR(INDEX('Enter Draw'!$D$3:$G$252,MATCH(SMALL('Enter Draw'!$J$3:$J$252,D204),'Enter Draw'!$J$3:$J$252,0),3),"")</f>
        <v/>
      </c>
      <c r="H204" t="str">
        <f>IFERROR(INDEX('Enter Draw'!$D$3:$G$252,MATCH(SMALL('Enter Draw'!$J$3:$J$252,D204),'Enter Draw'!$J$3:$J$252,0),4),"")</f>
        <v/>
      </c>
      <c r="J204" s="1" t="str">
        <f t="shared" si="69"/>
        <v/>
      </c>
      <c r="K204" t="str">
        <f>IFERROR(INDEX('Enter Draw'!$E$3:$G$252,MATCH(SMALL('Enter Draw'!$K$3:$K$252,D204),'Enter Draw'!$K$3:$K$252,0),2),"")</f>
        <v/>
      </c>
      <c r="L204" t="str">
        <f>IFERROR(INDEX('Enter Draw'!$E$3:$G$252,MATCH(SMALL('Enter Draw'!$K$3:$K$252,D204),'Enter Draw'!$K$3:$K$252,0),3),"")</f>
        <v/>
      </c>
      <c r="N204" s="1" t="str">
        <f t="shared" si="70"/>
        <v/>
      </c>
      <c r="O204" t="str">
        <f>IFERROR(INDEX('Enter Draw'!$A$3:$I$252,MATCH(SMALL('Enter Draw'!$L$3:$L$252,Q204),'Enter Draw'!$L$3:$L$252,0),6),"")</f>
        <v/>
      </c>
      <c r="P204" t="str">
        <f>IFERROR(INDEX('Enter Draw'!$A$3:$G$252,MATCH(SMALL('Enter Draw'!$L$3:$L$252,Q204),'Enter Draw'!$L$3:$L$252,0),7),"")</f>
        <v/>
      </c>
      <c r="Q204">
        <v>170</v>
      </c>
      <c r="S204" s="1" t="str">
        <f t="shared" si="68"/>
        <v/>
      </c>
      <c r="T204" t="str">
        <f>IFERROR(INDEX('Enter Draw'!$A$3:$I$252,MATCH(SMALL('Enter Draw'!$M$3:$M$252,V204),'Enter Draw'!$M$3:$M$252,0),6),"")</f>
        <v/>
      </c>
      <c r="U204" t="str">
        <f>IFERROR(INDEX('Enter Draw'!$A$3:$G$252,MATCH(SMALL('Enter Draw'!$M$3:$M$252,V204),'Enter Draw'!$M$3:$M$252,0),7),"")</f>
        <v/>
      </c>
      <c r="V204">
        <v>203</v>
      </c>
    </row>
    <row r="205" spans="1:22">
      <c r="S205" s="1" t="str">
        <f t="shared" si="68"/>
        <v/>
      </c>
      <c r="T205" t="str">
        <f>IFERROR(INDEX('Enter Draw'!$A$3:$I$252,MATCH(SMALL('Enter Draw'!$M$3:$M$252,V205),'Enter Draw'!$M$3:$M$252,0),6),"")</f>
        <v/>
      </c>
      <c r="U205" t="str">
        <f>IFERROR(INDEX('Enter Draw'!$A$3:$G$252,MATCH(SMALL('Enter Draw'!$M$3:$M$252,V205),'Enter Draw'!$M$3:$M$252,0),7),"")</f>
        <v/>
      </c>
      <c r="V205">
        <v>204</v>
      </c>
    </row>
    <row r="206" spans="1:22">
      <c r="A206" s="1" t="str">
        <f>IF(B206="","",IF(INDEX('Enter Draw'!$C$3:$G$252,MATCH(SMALL('Enter Draw'!$I$3:$I$252,D206),'Enter Draw'!$I$3:$I$252,0),1)="yco","yco",D206))</f>
        <v/>
      </c>
      <c r="B206" t="str">
        <f>IFERROR(INDEX('Enter Draw'!$C$3:$I$252,MATCH(SMALL('Enter Draw'!$I$3:$I$252,D206),'Enter Draw'!$I$3:$I$252,0),4),"")</f>
        <v/>
      </c>
      <c r="C206" t="str">
        <f>IFERROR(INDEX('Enter Draw'!$C$3:$G$252,MATCH(SMALL('Enter Draw'!$I$3:$I$252,D206),'Enter Draw'!$I$3:$I$252,0),5),"")</f>
        <v/>
      </c>
      <c r="D206">
        <v>171</v>
      </c>
      <c r="F206" s="1" t="str">
        <f>IF(G206="","",IF(INDEX('Enter Draw'!$D$3:$G$252,MATCH(SMALL('Enter Draw'!$J$3:$J$252,D206),'Enter Draw'!$J$3:$J$252,0),1)="co","co",IF(INDEX('Enter Draw'!$D$3:$G$252,MATCH(SMALL('Enter Draw'!$J$3:$J$252,D206),'Enter Draw'!$J$3:$J$252,0),1)="yco","yco",D206)))</f>
        <v/>
      </c>
      <c r="G206" t="str">
        <f>IFERROR(INDEX('Enter Draw'!$D$3:$G$252,MATCH(SMALL('Enter Draw'!$J$3:$J$252,D206),'Enter Draw'!$J$3:$J$252,0),3),"")</f>
        <v/>
      </c>
      <c r="H206" t="str">
        <f>IFERROR(INDEX('Enter Draw'!$D$3:$G$252,MATCH(SMALL('Enter Draw'!$J$3:$J$252,D206),'Enter Draw'!$J$3:$J$252,0),4),"")</f>
        <v/>
      </c>
      <c r="J206" s="1" t="str">
        <f t="shared" ref="J206:J210" si="71">IF(K206="","",D206)</f>
        <v/>
      </c>
      <c r="K206" t="str">
        <f>IFERROR(INDEX('Enter Draw'!$E$3:$G$252,MATCH(SMALL('Enter Draw'!$K$3:$K$252,D206),'Enter Draw'!$K$3:$K$252,0),2),"")</f>
        <v/>
      </c>
      <c r="L206" t="str">
        <f>IFERROR(INDEX('Enter Draw'!$E$3:$G$252,MATCH(SMALL('Enter Draw'!$K$3:$K$252,D206),'Enter Draw'!$K$3:$K$252,0),3),"")</f>
        <v/>
      </c>
      <c r="N206" s="1" t="str">
        <f t="shared" ref="N206:N210" si="72">IF(O206="","",Q206)</f>
        <v/>
      </c>
      <c r="O206" t="str">
        <f>IFERROR(INDEX('Enter Draw'!$A$3:$I$252,MATCH(SMALL('Enter Draw'!$L$3:$L$252,Q206),'Enter Draw'!$L$3:$L$252,0),6),"")</f>
        <v/>
      </c>
      <c r="P206" t="str">
        <f>IFERROR(INDEX('Enter Draw'!$A$3:$G$252,MATCH(SMALL('Enter Draw'!$L$3:$L$252,Q206),'Enter Draw'!$L$3:$L$252,0),7),"")</f>
        <v/>
      </c>
      <c r="Q206">
        <v>171</v>
      </c>
      <c r="S206" s="1" t="str">
        <f t="shared" si="68"/>
        <v/>
      </c>
      <c r="T206" t="str">
        <f>IFERROR(INDEX('Enter Draw'!$A$3:$I$252,MATCH(SMALL('Enter Draw'!$M$3:$M$252,V206),'Enter Draw'!$M$3:$M$252,0),6),"")</f>
        <v/>
      </c>
      <c r="U206" t="str">
        <f>IFERROR(INDEX('Enter Draw'!$A$3:$G$252,MATCH(SMALL('Enter Draw'!$M$3:$M$252,V206),'Enter Draw'!$M$3:$M$252,0),7),"")</f>
        <v/>
      </c>
      <c r="V206">
        <v>205</v>
      </c>
    </row>
    <row r="207" spans="1:22">
      <c r="A207" s="1" t="str">
        <f>IF(B207="","",IF(INDEX('Enter Draw'!$C$3:$G$252,MATCH(SMALL('Enter Draw'!$I$3:$I$252,D207),'Enter Draw'!$I$3:$I$252,0),1)="yco","yco",D207))</f>
        <v/>
      </c>
      <c r="B207" t="str">
        <f>IFERROR(INDEX('Enter Draw'!$C$3:$I$252,MATCH(SMALL('Enter Draw'!$I$3:$I$252,D207),'Enter Draw'!$I$3:$I$252,0),4),"")</f>
        <v/>
      </c>
      <c r="C207" t="str">
        <f>IFERROR(INDEX('Enter Draw'!$C$3:$G$252,MATCH(SMALL('Enter Draw'!$I$3:$I$252,D207),'Enter Draw'!$I$3:$I$252,0),5),"")</f>
        <v/>
      </c>
      <c r="D207">
        <v>172</v>
      </c>
      <c r="F207" s="1" t="str">
        <f>IF(G207="","",IF(INDEX('Enter Draw'!$D$3:$G$252,MATCH(SMALL('Enter Draw'!$J$3:$J$252,D207),'Enter Draw'!$J$3:$J$252,0),1)="co","co",IF(INDEX('Enter Draw'!$D$3:$G$252,MATCH(SMALL('Enter Draw'!$J$3:$J$252,D207),'Enter Draw'!$J$3:$J$252,0),1)="yco","yco",D207)))</f>
        <v/>
      </c>
      <c r="G207" t="str">
        <f>IFERROR(INDEX('Enter Draw'!$D$3:$G$252,MATCH(SMALL('Enter Draw'!$J$3:$J$252,D207),'Enter Draw'!$J$3:$J$252,0),3),"")</f>
        <v/>
      </c>
      <c r="H207" t="str">
        <f>IFERROR(INDEX('Enter Draw'!$D$3:$G$252,MATCH(SMALL('Enter Draw'!$J$3:$J$252,D207),'Enter Draw'!$J$3:$J$252,0),4),"")</f>
        <v/>
      </c>
      <c r="J207" s="1" t="str">
        <f t="shared" si="71"/>
        <v/>
      </c>
      <c r="K207" t="str">
        <f>IFERROR(INDEX('Enter Draw'!$E$3:$G$252,MATCH(SMALL('Enter Draw'!$K$3:$K$252,D207),'Enter Draw'!$K$3:$K$252,0),2),"")</f>
        <v/>
      </c>
      <c r="L207" t="str">
        <f>IFERROR(INDEX('Enter Draw'!$E$3:$G$252,MATCH(SMALL('Enter Draw'!$K$3:$K$252,D207),'Enter Draw'!$K$3:$K$252,0),3),"")</f>
        <v/>
      </c>
      <c r="N207" s="1" t="str">
        <f t="shared" si="72"/>
        <v/>
      </c>
      <c r="O207" t="str">
        <f>IFERROR(INDEX('Enter Draw'!$A$3:$I$252,MATCH(SMALL('Enter Draw'!$L$3:$L$252,Q207),'Enter Draw'!$L$3:$L$252,0),6),"")</f>
        <v/>
      </c>
      <c r="P207" t="str">
        <f>IFERROR(INDEX('Enter Draw'!$A$3:$G$252,MATCH(SMALL('Enter Draw'!$L$3:$L$252,Q207),'Enter Draw'!$L$3:$L$252,0),7),"")</f>
        <v/>
      </c>
      <c r="Q207">
        <v>172</v>
      </c>
      <c r="S207" s="1" t="str">
        <f t="shared" si="68"/>
        <v/>
      </c>
      <c r="T207" t="str">
        <f>IFERROR(INDEX('Enter Draw'!$A$3:$I$252,MATCH(SMALL('Enter Draw'!$M$3:$M$252,V207),'Enter Draw'!$M$3:$M$252,0),6),"")</f>
        <v/>
      </c>
      <c r="U207" t="str">
        <f>IFERROR(INDEX('Enter Draw'!$A$3:$G$252,MATCH(SMALL('Enter Draw'!$M$3:$M$252,V207),'Enter Draw'!$M$3:$M$252,0),7),"")</f>
        <v/>
      </c>
      <c r="V207">
        <v>206</v>
      </c>
    </row>
    <row r="208" spans="1:22">
      <c r="A208" s="1" t="str">
        <f>IF(B208="","",IF(INDEX('Enter Draw'!$C$3:$G$252,MATCH(SMALL('Enter Draw'!$I$3:$I$252,D208),'Enter Draw'!$I$3:$I$252,0),1)="yco","yco",D208))</f>
        <v/>
      </c>
      <c r="B208" t="str">
        <f>IFERROR(INDEX('Enter Draw'!$C$3:$I$252,MATCH(SMALL('Enter Draw'!$I$3:$I$252,D208),'Enter Draw'!$I$3:$I$252,0),4),"")</f>
        <v/>
      </c>
      <c r="C208" t="str">
        <f>IFERROR(INDEX('Enter Draw'!$C$3:$G$252,MATCH(SMALL('Enter Draw'!$I$3:$I$252,D208),'Enter Draw'!$I$3:$I$252,0),5),"")</f>
        <v/>
      </c>
      <c r="D208">
        <v>173</v>
      </c>
      <c r="F208" s="1" t="str">
        <f>IF(G208="","",IF(INDEX('Enter Draw'!$D$3:$G$252,MATCH(SMALL('Enter Draw'!$J$3:$J$252,D208),'Enter Draw'!$J$3:$J$252,0),1)="co","co",IF(INDEX('Enter Draw'!$D$3:$G$252,MATCH(SMALL('Enter Draw'!$J$3:$J$252,D208),'Enter Draw'!$J$3:$J$252,0),1)="yco","yco",D208)))</f>
        <v/>
      </c>
      <c r="G208" t="str">
        <f>IFERROR(INDEX('Enter Draw'!$D$3:$G$252,MATCH(SMALL('Enter Draw'!$J$3:$J$252,D208),'Enter Draw'!$J$3:$J$252,0),3),"")</f>
        <v/>
      </c>
      <c r="H208" t="str">
        <f>IFERROR(INDEX('Enter Draw'!$D$3:$G$252,MATCH(SMALL('Enter Draw'!$J$3:$J$252,D208),'Enter Draw'!$J$3:$J$252,0),4),"")</f>
        <v/>
      </c>
      <c r="J208" s="1" t="str">
        <f t="shared" si="71"/>
        <v/>
      </c>
      <c r="K208" t="str">
        <f>IFERROR(INDEX('Enter Draw'!$E$3:$G$252,MATCH(SMALL('Enter Draw'!$K$3:$K$252,D208),'Enter Draw'!$K$3:$K$252,0),2),"")</f>
        <v/>
      </c>
      <c r="L208" t="str">
        <f>IFERROR(INDEX('Enter Draw'!$E$3:$G$252,MATCH(SMALL('Enter Draw'!$K$3:$K$252,D208),'Enter Draw'!$K$3:$K$252,0),3),"")</f>
        <v/>
      </c>
      <c r="N208" s="1" t="str">
        <f t="shared" si="72"/>
        <v/>
      </c>
      <c r="O208" t="str">
        <f>IFERROR(INDEX('Enter Draw'!$A$3:$I$252,MATCH(SMALL('Enter Draw'!$L$3:$L$252,Q208),'Enter Draw'!$L$3:$L$252,0),6),"")</f>
        <v/>
      </c>
      <c r="P208" t="str">
        <f>IFERROR(INDEX('Enter Draw'!$A$3:$G$252,MATCH(SMALL('Enter Draw'!$L$3:$L$252,Q208),'Enter Draw'!$L$3:$L$252,0),7),"")</f>
        <v/>
      </c>
      <c r="Q208">
        <v>173</v>
      </c>
      <c r="S208" s="1" t="str">
        <f t="shared" si="68"/>
        <v/>
      </c>
      <c r="T208" t="str">
        <f>IFERROR(INDEX('Enter Draw'!$A$3:$I$252,MATCH(SMALL('Enter Draw'!$M$3:$M$252,V208),'Enter Draw'!$M$3:$M$252,0),6),"")</f>
        <v/>
      </c>
      <c r="U208" t="str">
        <f>IFERROR(INDEX('Enter Draw'!$A$3:$G$252,MATCH(SMALL('Enter Draw'!$M$3:$M$252,V208),'Enter Draw'!$M$3:$M$252,0),7),"")</f>
        <v/>
      </c>
      <c r="V208">
        <v>207</v>
      </c>
    </row>
    <row r="209" spans="1:22">
      <c r="A209" s="1" t="str">
        <f>IF(B209="","",IF(INDEX('Enter Draw'!$C$3:$G$252,MATCH(SMALL('Enter Draw'!$I$3:$I$252,D209),'Enter Draw'!$I$3:$I$252,0),1)="yco","yco",D209))</f>
        <v/>
      </c>
      <c r="B209" t="str">
        <f>IFERROR(INDEX('Enter Draw'!$C$3:$I$252,MATCH(SMALL('Enter Draw'!$I$3:$I$252,D209),'Enter Draw'!$I$3:$I$252,0),4),"")</f>
        <v/>
      </c>
      <c r="C209" t="str">
        <f>IFERROR(INDEX('Enter Draw'!$C$3:$G$252,MATCH(SMALL('Enter Draw'!$I$3:$I$252,D209),'Enter Draw'!$I$3:$I$252,0),5),"")</f>
        <v/>
      </c>
      <c r="D209">
        <v>174</v>
      </c>
      <c r="F209" s="1" t="str">
        <f>IF(G209="","",IF(INDEX('Enter Draw'!$D$3:$G$252,MATCH(SMALL('Enter Draw'!$J$3:$J$252,D209),'Enter Draw'!$J$3:$J$252,0),1)="co","co",IF(INDEX('Enter Draw'!$D$3:$G$252,MATCH(SMALL('Enter Draw'!$J$3:$J$252,D209),'Enter Draw'!$J$3:$J$252,0),1)="yco","yco",D209)))</f>
        <v/>
      </c>
      <c r="G209" t="str">
        <f>IFERROR(INDEX('Enter Draw'!$D$3:$G$252,MATCH(SMALL('Enter Draw'!$J$3:$J$252,D209),'Enter Draw'!$J$3:$J$252,0),3),"")</f>
        <v/>
      </c>
      <c r="H209" t="str">
        <f>IFERROR(INDEX('Enter Draw'!$D$3:$G$252,MATCH(SMALL('Enter Draw'!$J$3:$J$252,D209),'Enter Draw'!$J$3:$J$252,0),4),"")</f>
        <v/>
      </c>
      <c r="J209" s="1" t="str">
        <f t="shared" si="71"/>
        <v/>
      </c>
      <c r="K209" t="str">
        <f>IFERROR(INDEX('Enter Draw'!$E$3:$G$252,MATCH(SMALL('Enter Draw'!$K$3:$K$252,D209),'Enter Draw'!$K$3:$K$252,0),2),"")</f>
        <v/>
      </c>
      <c r="L209" t="str">
        <f>IFERROR(INDEX('Enter Draw'!$E$3:$G$252,MATCH(SMALL('Enter Draw'!$K$3:$K$252,D209),'Enter Draw'!$K$3:$K$252,0),3),"")</f>
        <v/>
      </c>
      <c r="N209" s="1" t="str">
        <f t="shared" si="72"/>
        <v/>
      </c>
      <c r="O209" t="str">
        <f>IFERROR(INDEX('Enter Draw'!$A$3:$I$252,MATCH(SMALL('Enter Draw'!$L$3:$L$252,Q209),'Enter Draw'!$L$3:$L$252,0),6),"")</f>
        <v/>
      </c>
      <c r="P209" t="str">
        <f>IFERROR(INDEX('Enter Draw'!$A$3:$G$252,MATCH(SMALL('Enter Draw'!$L$3:$L$252,Q209),'Enter Draw'!$L$3:$L$252,0),7),"")</f>
        <v/>
      </c>
      <c r="Q209">
        <v>174</v>
      </c>
      <c r="S209" s="1" t="str">
        <f t="shared" si="68"/>
        <v/>
      </c>
      <c r="T209" t="str">
        <f>IFERROR(INDEX('Enter Draw'!$A$3:$I$252,MATCH(SMALL('Enter Draw'!$M$3:$M$252,V209),'Enter Draw'!$M$3:$M$252,0),6),"")</f>
        <v/>
      </c>
      <c r="U209" t="str">
        <f>IFERROR(INDEX('Enter Draw'!$A$3:$G$252,MATCH(SMALL('Enter Draw'!$M$3:$M$252,V209),'Enter Draw'!$M$3:$M$252,0),7),"")</f>
        <v/>
      </c>
      <c r="V209">
        <v>208</v>
      </c>
    </row>
    <row r="210" spans="1:22">
      <c r="A210" s="1" t="str">
        <f>IF(B210="","",IF(INDEX('Enter Draw'!$C$3:$G$252,MATCH(SMALL('Enter Draw'!$I$3:$I$252,D210),'Enter Draw'!$I$3:$I$252,0),1)="yco","yco",D210))</f>
        <v/>
      </c>
      <c r="B210" t="str">
        <f>IFERROR(INDEX('Enter Draw'!$C$3:$I$252,MATCH(SMALL('Enter Draw'!$I$3:$I$252,D210),'Enter Draw'!$I$3:$I$252,0),4),"")</f>
        <v/>
      </c>
      <c r="C210" t="str">
        <f>IFERROR(INDEX('Enter Draw'!$C$3:$G$252,MATCH(SMALL('Enter Draw'!$I$3:$I$252,D210),'Enter Draw'!$I$3:$I$252,0),5),"")</f>
        <v/>
      </c>
      <c r="D210">
        <v>175</v>
      </c>
      <c r="F210" s="1" t="str">
        <f>IF(G210="","",IF(INDEX('Enter Draw'!$D$3:$G$252,MATCH(SMALL('Enter Draw'!$J$3:$J$252,D210),'Enter Draw'!$J$3:$J$252,0),1)="co","co",IF(INDEX('Enter Draw'!$D$3:$G$252,MATCH(SMALL('Enter Draw'!$J$3:$J$252,D210),'Enter Draw'!$J$3:$J$252,0),1)="yco","yco",D210)))</f>
        <v/>
      </c>
      <c r="G210" t="str">
        <f>IFERROR(INDEX('Enter Draw'!$D$3:$G$252,MATCH(SMALL('Enter Draw'!$J$3:$J$252,D210),'Enter Draw'!$J$3:$J$252,0),3),"")</f>
        <v/>
      </c>
      <c r="H210" t="str">
        <f>IFERROR(INDEX('Enter Draw'!$D$3:$G$252,MATCH(SMALL('Enter Draw'!$J$3:$J$252,D210),'Enter Draw'!$J$3:$J$252,0),4),"")</f>
        <v/>
      </c>
      <c r="J210" s="1" t="str">
        <f t="shared" si="71"/>
        <v/>
      </c>
      <c r="K210" t="str">
        <f>IFERROR(INDEX('Enter Draw'!$E$3:$G$252,MATCH(SMALL('Enter Draw'!$K$3:$K$252,D210),'Enter Draw'!$K$3:$K$252,0),2),"")</f>
        <v/>
      </c>
      <c r="L210" t="str">
        <f>IFERROR(INDEX('Enter Draw'!$E$3:$G$252,MATCH(SMALL('Enter Draw'!$K$3:$K$252,D210),'Enter Draw'!$K$3:$K$252,0),3),"")</f>
        <v/>
      </c>
      <c r="N210" s="1" t="str">
        <f t="shared" si="72"/>
        <v/>
      </c>
      <c r="O210" t="str">
        <f>IFERROR(INDEX('Enter Draw'!$A$3:$I$252,MATCH(SMALL('Enter Draw'!$L$3:$L$252,Q210),'Enter Draw'!$L$3:$L$252,0),6),"")</f>
        <v/>
      </c>
      <c r="P210" t="str">
        <f>IFERROR(INDEX('Enter Draw'!$A$3:$G$252,MATCH(SMALL('Enter Draw'!$L$3:$L$252,Q210),'Enter Draw'!$L$3:$L$252,0),7),"")</f>
        <v/>
      </c>
      <c r="Q210">
        <v>175</v>
      </c>
      <c r="S210" s="1" t="str">
        <f t="shared" si="68"/>
        <v/>
      </c>
      <c r="T210" t="str">
        <f>IFERROR(INDEX('Enter Draw'!$A$3:$I$252,MATCH(SMALL('Enter Draw'!$M$3:$M$252,V210),'Enter Draw'!$M$3:$M$252,0),6),"")</f>
        <v/>
      </c>
      <c r="U210" t="str">
        <f>IFERROR(INDEX('Enter Draw'!$A$3:$G$252,MATCH(SMALL('Enter Draw'!$M$3:$M$252,V210),'Enter Draw'!$M$3:$M$252,0),7),"")</f>
        <v/>
      </c>
      <c r="V210">
        <v>209</v>
      </c>
    </row>
    <row r="211" spans="1:22">
      <c r="S211" s="1" t="str">
        <f t="shared" si="68"/>
        <v/>
      </c>
      <c r="T211" t="str">
        <f>IFERROR(INDEX('Enter Draw'!$A$3:$I$252,MATCH(SMALL('Enter Draw'!$M$3:$M$252,V211),'Enter Draw'!$M$3:$M$252,0),6),"")</f>
        <v/>
      </c>
      <c r="U211" t="str">
        <f>IFERROR(INDEX('Enter Draw'!$A$3:$G$252,MATCH(SMALL('Enter Draw'!$M$3:$M$252,V211),'Enter Draw'!$M$3:$M$252,0),7),"")</f>
        <v/>
      </c>
      <c r="V211">
        <v>210</v>
      </c>
    </row>
    <row r="212" spans="1:22">
      <c r="A212" s="1" t="str">
        <f>IF(B212="","",IF(INDEX('Enter Draw'!$C$3:$G$252,MATCH(SMALL('Enter Draw'!$I$3:$I$252,D212),'Enter Draw'!$I$3:$I$252,0),1)="yco","yco",D212))</f>
        <v/>
      </c>
      <c r="B212" t="str">
        <f>IFERROR(INDEX('Enter Draw'!$C$3:$I$252,MATCH(SMALL('Enter Draw'!$I$3:$I$252,D212),'Enter Draw'!$I$3:$I$252,0),4),"")</f>
        <v/>
      </c>
      <c r="C212" t="str">
        <f>IFERROR(INDEX('Enter Draw'!$C$3:$G$252,MATCH(SMALL('Enter Draw'!$I$3:$I$252,D212),'Enter Draw'!$I$3:$I$252,0),5),"")</f>
        <v/>
      </c>
      <c r="D212">
        <v>176</v>
      </c>
      <c r="F212" s="1" t="str">
        <f>IF(G212="","",IF(INDEX('Enter Draw'!$D$3:$G$252,MATCH(SMALL('Enter Draw'!$J$3:$J$252,D212),'Enter Draw'!$J$3:$J$252,0),1)="co","co",IF(INDEX('Enter Draw'!$D$3:$G$252,MATCH(SMALL('Enter Draw'!$J$3:$J$252,D212),'Enter Draw'!$J$3:$J$252,0),1)="yco","yco",D212)))</f>
        <v/>
      </c>
      <c r="G212" t="str">
        <f>IFERROR(INDEX('Enter Draw'!$D$3:$G$252,MATCH(SMALL('Enter Draw'!$J$3:$J$252,D212),'Enter Draw'!$J$3:$J$252,0),3),"")</f>
        <v/>
      </c>
      <c r="H212" t="str">
        <f>IFERROR(INDEX('Enter Draw'!$D$3:$G$252,MATCH(SMALL('Enter Draw'!$J$3:$J$252,D212),'Enter Draw'!$J$3:$J$252,0),4),"")</f>
        <v/>
      </c>
      <c r="J212" s="1" t="str">
        <f t="shared" ref="J212:J216" si="73">IF(K212="","",D212)</f>
        <v/>
      </c>
      <c r="K212" t="str">
        <f>IFERROR(INDEX('Enter Draw'!$E$3:$G$252,MATCH(SMALL('Enter Draw'!$K$3:$K$252,D212),'Enter Draw'!$K$3:$K$252,0),2),"")</f>
        <v/>
      </c>
      <c r="L212" t="str">
        <f>IFERROR(INDEX('Enter Draw'!$E$3:$G$252,MATCH(SMALL('Enter Draw'!$K$3:$K$252,D212),'Enter Draw'!$K$3:$K$252,0),3),"")</f>
        <v/>
      </c>
      <c r="N212" s="1" t="str">
        <f t="shared" ref="N212:N216" si="74">IF(O212="","",Q212)</f>
        <v/>
      </c>
      <c r="O212" t="str">
        <f>IFERROR(INDEX('Enter Draw'!$A$3:$I$252,MATCH(SMALL('Enter Draw'!$L$3:$L$252,Q212),'Enter Draw'!$L$3:$L$252,0),6),"")</f>
        <v/>
      </c>
      <c r="P212" t="str">
        <f>IFERROR(INDEX('Enter Draw'!$A$3:$G$252,MATCH(SMALL('Enter Draw'!$L$3:$L$252,Q212),'Enter Draw'!$L$3:$L$252,0),7),"")</f>
        <v/>
      </c>
      <c r="Q212">
        <v>176</v>
      </c>
      <c r="S212" s="1" t="str">
        <f t="shared" si="68"/>
        <v/>
      </c>
      <c r="T212" t="str">
        <f>IFERROR(INDEX('Enter Draw'!$A$3:$I$252,MATCH(SMALL('Enter Draw'!$M$3:$M$252,V212),'Enter Draw'!$M$3:$M$252,0),6),"")</f>
        <v/>
      </c>
      <c r="U212" t="str">
        <f>IFERROR(INDEX('Enter Draw'!$A$3:$G$252,MATCH(SMALL('Enter Draw'!$M$3:$M$252,V212),'Enter Draw'!$M$3:$M$252,0),7),"")</f>
        <v/>
      </c>
      <c r="V212">
        <v>211</v>
      </c>
    </row>
    <row r="213" spans="1:22">
      <c r="A213" s="1" t="str">
        <f>IF(B213="","",IF(INDEX('Enter Draw'!$C$3:$G$252,MATCH(SMALL('Enter Draw'!$I$3:$I$252,D213),'Enter Draw'!$I$3:$I$252,0),1)="yco","yco",D213))</f>
        <v/>
      </c>
      <c r="B213" t="str">
        <f>IFERROR(INDEX('Enter Draw'!$C$3:$I$252,MATCH(SMALL('Enter Draw'!$I$3:$I$252,D213),'Enter Draw'!$I$3:$I$252,0),4),"")</f>
        <v/>
      </c>
      <c r="C213" t="str">
        <f>IFERROR(INDEX('Enter Draw'!$C$3:$G$252,MATCH(SMALL('Enter Draw'!$I$3:$I$252,D213),'Enter Draw'!$I$3:$I$252,0),5),"")</f>
        <v/>
      </c>
      <c r="D213">
        <v>177</v>
      </c>
      <c r="F213" s="1" t="str">
        <f>IF(G213="","",IF(INDEX('Enter Draw'!$D$3:$G$252,MATCH(SMALL('Enter Draw'!$J$3:$J$252,D213),'Enter Draw'!$J$3:$J$252,0),1)="co","co",IF(INDEX('Enter Draw'!$D$3:$G$252,MATCH(SMALL('Enter Draw'!$J$3:$J$252,D213),'Enter Draw'!$J$3:$J$252,0),1)="yco","yco",D213)))</f>
        <v/>
      </c>
      <c r="G213" t="str">
        <f>IFERROR(INDEX('Enter Draw'!$D$3:$G$252,MATCH(SMALL('Enter Draw'!$J$3:$J$252,D213),'Enter Draw'!$J$3:$J$252,0),3),"")</f>
        <v/>
      </c>
      <c r="H213" t="str">
        <f>IFERROR(INDEX('Enter Draw'!$D$3:$G$252,MATCH(SMALL('Enter Draw'!$J$3:$J$252,D213),'Enter Draw'!$J$3:$J$252,0),4),"")</f>
        <v/>
      </c>
      <c r="J213" s="1" t="str">
        <f t="shared" si="73"/>
        <v/>
      </c>
      <c r="K213" t="str">
        <f>IFERROR(INDEX('Enter Draw'!$E$3:$G$252,MATCH(SMALL('Enter Draw'!$K$3:$K$252,D213),'Enter Draw'!$K$3:$K$252,0),2),"")</f>
        <v/>
      </c>
      <c r="L213" t="str">
        <f>IFERROR(INDEX('Enter Draw'!$E$3:$G$252,MATCH(SMALL('Enter Draw'!$K$3:$K$252,D213),'Enter Draw'!$K$3:$K$252,0),3),"")</f>
        <v/>
      </c>
      <c r="N213" s="1" t="str">
        <f t="shared" si="74"/>
        <v/>
      </c>
      <c r="O213" t="str">
        <f>IFERROR(INDEX('Enter Draw'!$A$3:$I$252,MATCH(SMALL('Enter Draw'!$L$3:$L$252,Q213),'Enter Draw'!$L$3:$L$252,0),6),"")</f>
        <v/>
      </c>
      <c r="P213" t="str">
        <f>IFERROR(INDEX('Enter Draw'!$A$3:$G$252,MATCH(SMALL('Enter Draw'!$L$3:$L$252,Q213),'Enter Draw'!$L$3:$L$252,0),7),"")</f>
        <v/>
      </c>
      <c r="Q213">
        <v>177</v>
      </c>
      <c r="S213" s="1" t="str">
        <f t="shared" si="68"/>
        <v/>
      </c>
      <c r="T213" t="str">
        <f>IFERROR(INDEX('Enter Draw'!$A$3:$I$252,MATCH(SMALL('Enter Draw'!$M$3:$M$252,V213),'Enter Draw'!$M$3:$M$252,0),6),"")</f>
        <v/>
      </c>
      <c r="U213" t="str">
        <f>IFERROR(INDEX('Enter Draw'!$A$3:$G$252,MATCH(SMALL('Enter Draw'!$M$3:$M$252,V213),'Enter Draw'!$M$3:$M$252,0),7),"")</f>
        <v/>
      </c>
      <c r="V213">
        <v>212</v>
      </c>
    </row>
    <row r="214" spans="1:22">
      <c r="A214" s="1" t="str">
        <f>IF(B214="","",IF(INDEX('Enter Draw'!$C$3:$G$252,MATCH(SMALL('Enter Draw'!$I$3:$I$252,D214),'Enter Draw'!$I$3:$I$252,0),1)="yco","yco",D214))</f>
        <v/>
      </c>
      <c r="B214" t="str">
        <f>IFERROR(INDEX('Enter Draw'!$C$3:$I$252,MATCH(SMALL('Enter Draw'!$I$3:$I$252,D214),'Enter Draw'!$I$3:$I$252,0),4),"")</f>
        <v/>
      </c>
      <c r="C214" t="str">
        <f>IFERROR(INDEX('Enter Draw'!$C$3:$G$252,MATCH(SMALL('Enter Draw'!$I$3:$I$252,D214),'Enter Draw'!$I$3:$I$252,0),5),"")</f>
        <v/>
      </c>
      <c r="D214">
        <v>178</v>
      </c>
      <c r="F214" s="1" t="str">
        <f>IF(G214="","",IF(INDEX('Enter Draw'!$D$3:$G$252,MATCH(SMALL('Enter Draw'!$J$3:$J$252,D214),'Enter Draw'!$J$3:$J$252,0),1)="co","co",IF(INDEX('Enter Draw'!$D$3:$G$252,MATCH(SMALL('Enter Draw'!$J$3:$J$252,D214),'Enter Draw'!$J$3:$J$252,0),1)="yco","yco",D214)))</f>
        <v/>
      </c>
      <c r="G214" t="str">
        <f>IFERROR(INDEX('Enter Draw'!$D$3:$G$252,MATCH(SMALL('Enter Draw'!$J$3:$J$252,D214),'Enter Draw'!$J$3:$J$252,0),3),"")</f>
        <v/>
      </c>
      <c r="H214" t="str">
        <f>IFERROR(INDEX('Enter Draw'!$D$3:$G$252,MATCH(SMALL('Enter Draw'!$J$3:$J$252,D214),'Enter Draw'!$J$3:$J$252,0),4),"")</f>
        <v/>
      </c>
      <c r="J214" s="1" t="str">
        <f t="shared" si="73"/>
        <v/>
      </c>
      <c r="K214" t="str">
        <f>IFERROR(INDEX('Enter Draw'!$E$3:$G$252,MATCH(SMALL('Enter Draw'!$K$3:$K$252,D214),'Enter Draw'!$K$3:$K$252,0),2),"")</f>
        <v/>
      </c>
      <c r="L214" t="str">
        <f>IFERROR(INDEX('Enter Draw'!$E$3:$G$252,MATCH(SMALL('Enter Draw'!$K$3:$K$252,D214),'Enter Draw'!$K$3:$K$252,0),3),"")</f>
        <v/>
      </c>
      <c r="N214" s="1" t="str">
        <f t="shared" si="74"/>
        <v/>
      </c>
      <c r="O214" t="str">
        <f>IFERROR(INDEX('Enter Draw'!$A$3:$I$252,MATCH(SMALL('Enter Draw'!$L$3:$L$252,Q214),'Enter Draw'!$L$3:$L$252,0),6),"")</f>
        <v/>
      </c>
      <c r="P214" t="str">
        <f>IFERROR(INDEX('Enter Draw'!$A$3:$G$252,MATCH(SMALL('Enter Draw'!$L$3:$L$252,Q214),'Enter Draw'!$L$3:$L$252,0),7),"")</f>
        <v/>
      </c>
      <c r="Q214">
        <v>178</v>
      </c>
      <c r="S214" s="1" t="str">
        <f t="shared" si="68"/>
        <v/>
      </c>
      <c r="T214" t="str">
        <f>IFERROR(INDEX('Enter Draw'!$A$3:$I$252,MATCH(SMALL('Enter Draw'!$M$3:$M$252,V214),'Enter Draw'!$M$3:$M$252,0),6),"")</f>
        <v/>
      </c>
      <c r="U214" t="str">
        <f>IFERROR(INDEX('Enter Draw'!$A$3:$G$252,MATCH(SMALL('Enter Draw'!$M$3:$M$252,V214),'Enter Draw'!$M$3:$M$252,0),7),"")</f>
        <v/>
      </c>
      <c r="V214">
        <v>213</v>
      </c>
    </row>
    <row r="215" spans="1:22">
      <c r="A215" s="1" t="str">
        <f>IF(B215="","",IF(INDEX('Enter Draw'!$C$3:$G$252,MATCH(SMALL('Enter Draw'!$I$3:$I$252,D215),'Enter Draw'!$I$3:$I$252,0),1)="yco","yco",D215))</f>
        <v/>
      </c>
      <c r="B215" t="str">
        <f>IFERROR(INDEX('Enter Draw'!$C$3:$I$252,MATCH(SMALL('Enter Draw'!$I$3:$I$252,D215),'Enter Draw'!$I$3:$I$252,0),4),"")</f>
        <v/>
      </c>
      <c r="C215" t="str">
        <f>IFERROR(INDEX('Enter Draw'!$C$3:$G$252,MATCH(SMALL('Enter Draw'!$I$3:$I$252,D215),'Enter Draw'!$I$3:$I$252,0),5),"")</f>
        <v/>
      </c>
      <c r="D215">
        <v>179</v>
      </c>
      <c r="F215" s="1" t="str">
        <f>IF(G215="","",IF(INDEX('Enter Draw'!$D$3:$G$252,MATCH(SMALL('Enter Draw'!$J$3:$J$252,D215),'Enter Draw'!$J$3:$J$252,0),1)="co","co",IF(INDEX('Enter Draw'!$D$3:$G$252,MATCH(SMALL('Enter Draw'!$J$3:$J$252,D215),'Enter Draw'!$J$3:$J$252,0),1)="yco","yco",D215)))</f>
        <v/>
      </c>
      <c r="G215" t="str">
        <f>IFERROR(INDEX('Enter Draw'!$D$3:$G$252,MATCH(SMALL('Enter Draw'!$J$3:$J$252,D215),'Enter Draw'!$J$3:$J$252,0),3),"")</f>
        <v/>
      </c>
      <c r="H215" t="str">
        <f>IFERROR(INDEX('Enter Draw'!$D$3:$G$252,MATCH(SMALL('Enter Draw'!$J$3:$J$252,D215),'Enter Draw'!$J$3:$J$252,0),4),"")</f>
        <v/>
      </c>
      <c r="J215" s="1" t="str">
        <f t="shared" si="73"/>
        <v/>
      </c>
      <c r="K215" t="str">
        <f>IFERROR(INDEX('Enter Draw'!$E$3:$G$252,MATCH(SMALL('Enter Draw'!$K$3:$K$252,D215),'Enter Draw'!$K$3:$K$252,0),2),"")</f>
        <v/>
      </c>
      <c r="L215" t="str">
        <f>IFERROR(INDEX('Enter Draw'!$E$3:$G$252,MATCH(SMALL('Enter Draw'!$K$3:$K$252,D215),'Enter Draw'!$K$3:$K$252,0),3),"")</f>
        <v/>
      </c>
      <c r="N215" s="1" t="str">
        <f t="shared" si="74"/>
        <v/>
      </c>
      <c r="O215" t="str">
        <f>IFERROR(INDEX('Enter Draw'!$A$3:$I$252,MATCH(SMALL('Enter Draw'!$L$3:$L$252,Q215),'Enter Draw'!$L$3:$L$252,0),6),"")</f>
        <v/>
      </c>
      <c r="P215" t="str">
        <f>IFERROR(INDEX('Enter Draw'!$A$3:$G$252,MATCH(SMALL('Enter Draw'!$L$3:$L$252,Q215),'Enter Draw'!$L$3:$L$252,0),7),"")</f>
        <v/>
      </c>
      <c r="Q215">
        <v>179</v>
      </c>
      <c r="S215" s="1" t="str">
        <f t="shared" si="68"/>
        <v/>
      </c>
      <c r="T215" t="str">
        <f>IFERROR(INDEX('Enter Draw'!$A$3:$I$252,MATCH(SMALL('Enter Draw'!$M$3:$M$252,V215),'Enter Draw'!$M$3:$M$252,0),6),"")</f>
        <v/>
      </c>
      <c r="U215" t="str">
        <f>IFERROR(INDEX('Enter Draw'!$A$3:$G$252,MATCH(SMALL('Enter Draw'!$M$3:$M$252,V215),'Enter Draw'!$M$3:$M$252,0),7),"")</f>
        <v/>
      </c>
      <c r="V215">
        <v>214</v>
      </c>
    </row>
    <row r="216" spans="1:22">
      <c r="A216" s="1" t="str">
        <f>IF(B216="","",IF(INDEX('Enter Draw'!$C$3:$G$252,MATCH(SMALL('Enter Draw'!$I$3:$I$252,D216),'Enter Draw'!$I$3:$I$252,0),1)="yco","yco",D216))</f>
        <v/>
      </c>
      <c r="B216" t="str">
        <f>IFERROR(INDEX('Enter Draw'!$C$3:$I$252,MATCH(SMALL('Enter Draw'!$I$3:$I$252,D216),'Enter Draw'!$I$3:$I$252,0),4),"")</f>
        <v/>
      </c>
      <c r="C216" t="str">
        <f>IFERROR(INDEX('Enter Draw'!$C$3:$G$252,MATCH(SMALL('Enter Draw'!$I$3:$I$252,D216),'Enter Draw'!$I$3:$I$252,0),5),"")</f>
        <v/>
      </c>
      <c r="D216">
        <v>180</v>
      </c>
      <c r="F216" s="1" t="str">
        <f>IF(G216="","",IF(INDEX('Enter Draw'!$D$3:$G$252,MATCH(SMALL('Enter Draw'!$J$3:$J$252,D216),'Enter Draw'!$J$3:$J$252,0),1)="co","co",IF(INDEX('Enter Draw'!$D$3:$G$252,MATCH(SMALL('Enter Draw'!$J$3:$J$252,D216),'Enter Draw'!$J$3:$J$252,0),1)="yco","yco",D216)))</f>
        <v/>
      </c>
      <c r="G216" t="str">
        <f>IFERROR(INDEX('Enter Draw'!$D$3:$G$252,MATCH(SMALL('Enter Draw'!$J$3:$J$252,D216),'Enter Draw'!$J$3:$J$252,0),3),"")</f>
        <v/>
      </c>
      <c r="H216" t="str">
        <f>IFERROR(INDEX('Enter Draw'!$D$3:$G$252,MATCH(SMALL('Enter Draw'!$J$3:$J$252,D216),'Enter Draw'!$J$3:$J$252,0),4),"")</f>
        <v/>
      </c>
      <c r="J216" s="1" t="str">
        <f t="shared" si="73"/>
        <v/>
      </c>
      <c r="K216" t="str">
        <f>IFERROR(INDEX('Enter Draw'!$E$3:$G$252,MATCH(SMALL('Enter Draw'!$K$3:$K$252,D216),'Enter Draw'!$K$3:$K$252,0),2),"")</f>
        <v/>
      </c>
      <c r="L216" t="str">
        <f>IFERROR(INDEX('Enter Draw'!$E$3:$G$252,MATCH(SMALL('Enter Draw'!$K$3:$K$252,D216),'Enter Draw'!$K$3:$K$252,0),3),"")</f>
        <v/>
      </c>
      <c r="N216" s="1" t="str">
        <f t="shared" si="74"/>
        <v/>
      </c>
      <c r="O216" t="str">
        <f>IFERROR(INDEX('Enter Draw'!$A$3:$I$252,MATCH(SMALL('Enter Draw'!$L$3:$L$252,Q216),'Enter Draw'!$L$3:$L$252,0),6),"")</f>
        <v/>
      </c>
      <c r="P216" t="str">
        <f>IFERROR(INDEX('Enter Draw'!$A$3:$G$252,MATCH(SMALL('Enter Draw'!$L$3:$L$252,Q216),'Enter Draw'!$L$3:$L$252,0),7),"")</f>
        <v/>
      </c>
      <c r="Q216">
        <v>180</v>
      </c>
      <c r="S216" s="1" t="str">
        <f t="shared" si="68"/>
        <v/>
      </c>
      <c r="T216" t="str">
        <f>IFERROR(INDEX('Enter Draw'!$A$3:$I$252,MATCH(SMALL('Enter Draw'!$M$3:$M$252,V216),'Enter Draw'!$M$3:$M$252,0),6),"")</f>
        <v/>
      </c>
      <c r="U216" t="str">
        <f>IFERROR(INDEX('Enter Draw'!$A$3:$G$252,MATCH(SMALL('Enter Draw'!$M$3:$M$252,V216),'Enter Draw'!$M$3:$M$252,0),7),"")</f>
        <v/>
      </c>
      <c r="V216">
        <v>215</v>
      </c>
    </row>
    <row r="217" spans="1:22">
      <c r="S217" s="1" t="str">
        <f t="shared" si="68"/>
        <v/>
      </c>
      <c r="T217" t="str">
        <f>IFERROR(INDEX('Enter Draw'!$A$3:$I$252,MATCH(SMALL('Enter Draw'!$M$3:$M$252,V217),'Enter Draw'!$M$3:$M$252,0),6),"")</f>
        <v/>
      </c>
      <c r="U217" t="str">
        <f>IFERROR(INDEX('Enter Draw'!$A$3:$G$252,MATCH(SMALL('Enter Draw'!$M$3:$M$252,V217),'Enter Draw'!$M$3:$M$252,0),7),"")</f>
        <v/>
      </c>
      <c r="V217">
        <v>216</v>
      </c>
    </row>
    <row r="218" spans="1:22">
      <c r="A218" s="1" t="str">
        <f>IF(B218="","",IF(INDEX('Enter Draw'!$C$3:$G$252,MATCH(SMALL('Enter Draw'!$I$3:$I$252,D218),'Enter Draw'!$I$3:$I$252,0),1)="yco","yco",D218))</f>
        <v/>
      </c>
      <c r="B218" t="str">
        <f>IFERROR(INDEX('Enter Draw'!$C$3:$I$252,MATCH(SMALL('Enter Draw'!$I$3:$I$252,D218),'Enter Draw'!$I$3:$I$252,0),4),"")</f>
        <v/>
      </c>
      <c r="C218" t="str">
        <f>IFERROR(INDEX('Enter Draw'!$C$3:$G$252,MATCH(SMALL('Enter Draw'!$I$3:$I$252,D218),'Enter Draw'!$I$3:$I$252,0),5),"")</f>
        <v/>
      </c>
      <c r="D218">
        <v>181</v>
      </c>
      <c r="F218" s="1" t="str">
        <f>IF(G218="","",IF(INDEX('Enter Draw'!$D$3:$G$252,MATCH(SMALL('Enter Draw'!$J$3:$J$252,D218),'Enter Draw'!$J$3:$J$252,0),1)="co","co",IF(INDEX('Enter Draw'!$D$3:$G$252,MATCH(SMALL('Enter Draw'!$J$3:$J$252,D218),'Enter Draw'!$J$3:$J$252,0),1)="yco","yco",D218)))</f>
        <v/>
      </c>
      <c r="G218" t="str">
        <f>IFERROR(INDEX('Enter Draw'!$D$3:$G$252,MATCH(SMALL('Enter Draw'!$J$3:$J$252,D218),'Enter Draw'!$J$3:$J$252,0),3),"")</f>
        <v/>
      </c>
      <c r="H218" t="str">
        <f>IFERROR(INDEX('Enter Draw'!$D$3:$G$252,MATCH(SMALL('Enter Draw'!$J$3:$J$252,D218),'Enter Draw'!$J$3:$J$252,0),4),"")</f>
        <v/>
      </c>
      <c r="J218" s="1" t="str">
        <f t="shared" ref="J218:J222" si="75">IF(K218="","",D218)</f>
        <v/>
      </c>
      <c r="K218" t="str">
        <f>IFERROR(INDEX('Enter Draw'!$E$3:$G$252,MATCH(SMALL('Enter Draw'!$K$3:$K$252,D218),'Enter Draw'!$K$3:$K$252,0),2),"")</f>
        <v/>
      </c>
      <c r="L218" t="str">
        <f>IFERROR(INDEX('Enter Draw'!$E$3:$G$252,MATCH(SMALL('Enter Draw'!$K$3:$K$252,D218),'Enter Draw'!$K$3:$K$252,0),3),"")</f>
        <v/>
      </c>
      <c r="N218" s="1" t="str">
        <f t="shared" ref="N218:N222" si="76">IF(O218="","",Q218)</f>
        <v/>
      </c>
      <c r="O218" t="str">
        <f>IFERROR(INDEX('Enter Draw'!$A$3:$I$252,MATCH(SMALL('Enter Draw'!$L$3:$L$252,Q218),'Enter Draw'!$L$3:$L$252,0),6),"")</f>
        <v/>
      </c>
      <c r="P218" t="str">
        <f>IFERROR(INDEX('Enter Draw'!$A$3:$G$252,MATCH(SMALL('Enter Draw'!$L$3:$L$252,Q218),'Enter Draw'!$L$3:$L$252,0),7),"")</f>
        <v/>
      </c>
      <c r="Q218">
        <v>181</v>
      </c>
      <c r="S218" s="1" t="str">
        <f t="shared" si="68"/>
        <v/>
      </c>
      <c r="T218" t="str">
        <f>IFERROR(INDEX('Enter Draw'!$A$3:$I$252,MATCH(SMALL('Enter Draw'!$M$3:$M$252,V218),'Enter Draw'!$M$3:$M$252,0),6),"")</f>
        <v/>
      </c>
      <c r="U218" t="str">
        <f>IFERROR(INDEX('Enter Draw'!$A$3:$G$252,MATCH(SMALL('Enter Draw'!$M$3:$M$252,V218),'Enter Draw'!$M$3:$M$252,0),7),"")</f>
        <v/>
      </c>
      <c r="V218">
        <v>217</v>
      </c>
    </row>
    <row r="219" spans="1:22">
      <c r="A219" s="1" t="str">
        <f>IF(B219="","",IF(INDEX('Enter Draw'!$C$3:$G$252,MATCH(SMALL('Enter Draw'!$I$3:$I$252,D219),'Enter Draw'!$I$3:$I$252,0),1)="yco","yco",D219))</f>
        <v/>
      </c>
      <c r="B219" t="str">
        <f>IFERROR(INDEX('Enter Draw'!$C$3:$I$252,MATCH(SMALL('Enter Draw'!$I$3:$I$252,D219),'Enter Draw'!$I$3:$I$252,0),4),"")</f>
        <v/>
      </c>
      <c r="C219" t="str">
        <f>IFERROR(INDEX('Enter Draw'!$C$3:$G$252,MATCH(SMALL('Enter Draw'!$I$3:$I$252,D219),'Enter Draw'!$I$3:$I$252,0),5),"")</f>
        <v/>
      </c>
      <c r="D219">
        <v>182</v>
      </c>
      <c r="F219" s="1" t="str">
        <f>IF(G219="","",IF(INDEX('Enter Draw'!$D$3:$G$252,MATCH(SMALL('Enter Draw'!$J$3:$J$252,D219),'Enter Draw'!$J$3:$J$252,0),1)="co","co",IF(INDEX('Enter Draw'!$D$3:$G$252,MATCH(SMALL('Enter Draw'!$J$3:$J$252,D219),'Enter Draw'!$J$3:$J$252,0),1)="yco","yco",D219)))</f>
        <v/>
      </c>
      <c r="G219" t="str">
        <f>IFERROR(INDEX('Enter Draw'!$D$3:$G$252,MATCH(SMALL('Enter Draw'!$J$3:$J$252,D219),'Enter Draw'!$J$3:$J$252,0),3),"")</f>
        <v/>
      </c>
      <c r="H219" t="str">
        <f>IFERROR(INDEX('Enter Draw'!$D$3:$G$252,MATCH(SMALL('Enter Draw'!$J$3:$J$252,D219),'Enter Draw'!$J$3:$J$252,0),4),"")</f>
        <v/>
      </c>
      <c r="J219" s="1" t="str">
        <f t="shared" si="75"/>
        <v/>
      </c>
      <c r="K219" t="str">
        <f>IFERROR(INDEX('Enter Draw'!$E$3:$G$252,MATCH(SMALL('Enter Draw'!$K$3:$K$252,D219),'Enter Draw'!$K$3:$K$252,0),2),"")</f>
        <v/>
      </c>
      <c r="L219" t="str">
        <f>IFERROR(INDEX('Enter Draw'!$E$3:$G$252,MATCH(SMALL('Enter Draw'!$K$3:$K$252,D219),'Enter Draw'!$K$3:$K$252,0),3),"")</f>
        <v/>
      </c>
      <c r="N219" s="1" t="str">
        <f t="shared" si="76"/>
        <v/>
      </c>
      <c r="O219" t="str">
        <f>IFERROR(INDEX('Enter Draw'!$A$3:$I$252,MATCH(SMALL('Enter Draw'!$L$3:$L$252,Q219),'Enter Draw'!$L$3:$L$252,0),6),"")</f>
        <v/>
      </c>
      <c r="P219" t="str">
        <f>IFERROR(INDEX('Enter Draw'!$A$3:$G$252,MATCH(SMALL('Enter Draw'!$L$3:$L$252,Q219),'Enter Draw'!$L$3:$L$252,0),7),"")</f>
        <v/>
      </c>
      <c r="Q219">
        <v>182</v>
      </c>
      <c r="S219" s="1" t="str">
        <f t="shared" si="68"/>
        <v/>
      </c>
      <c r="T219" t="str">
        <f>IFERROR(INDEX('Enter Draw'!$A$3:$I$252,MATCH(SMALL('Enter Draw'!$M$3:$M$252,V219),'Enter Draw'!$M$3:$M$252,0),6),"")</f>
        <v/>
      </c>
      <c r="U219" t="str">
        <f>IFERROR(INDEX('Enter Draw'!$A$3:$G$252,MATCH(SMALL('Enter Draw'!$M$3:$M$252,V219),'Enter Draw'!$M$3:$M$252,0),7),"")</f>
        <v/>
      </c>
      <c r="V219">
        <v>218</v>
      </c>
    </row>
    <row r="220" spans="1:22">
      <c r="A220" s="1" t="str">
        <f>IF(B220="","",IF(INDEX('Enter Draw'!$C$3:$G$252,MATCH(SMALL('Enter Draw'!$I$3:$I$252,D220),'Enter Draw'!$I$3:$I$252,0),1)="yco","yco",D220))</f>
        <v/>
      </c>
      <c r="B220" t="str">
        <f>IFERROR(INDEX('Enter Draw'!$C$3:$I$252,MATCH(SMALL('Enter Draw'!$I$3:$I$252,D220),'Enter Draw'!$I$3:$I$252,0),4),"")</f>
        <v/>
      </c>
      <c r="C220" t="str">
        <f>IFERROR(INDEX('Enter Draw'!$C$3:$G$252,MATCH(SMALL('Enter Draw'!$I$3:$I$252,D220),'Enter Draw'!$I$3:$I$252,0),5),"")</f>
        <v/>
      </c>
      <c r="D220">
        <v>183</v>
      </c>
      <c r="F220" s="1" t="str">
        <f>IF(G220="","",IF(INDEX('Enter Draw'!$D$3:$G$252,MATCH(SMALL('Enter Draw'!$J$3:$J$252,D220),'Enter Draw'!$J$3:$J$252,0),1)="co","co",IF(INDEX('Enter Draw'!$D$3:$G$252,MATCH(SMALL('Enter Draw'!$J$3:$J$252,D220),'Enter Draw'!$J$3:$J$252,0),1)="yco","yco",D220)))</f>
        <v/>
      </c>
      <c r="G220" t="str">
        <f>IFERROR(INDEX('Enter Draw'!$D$3:$G$252,MATCH(SMALL('Enter Draw'!$J$3:$J$252,D220),'Enter Draw'!$J$3:$J$252,0),3),"")</f>
        <v/>
      </c>
      <c r="H220" t="str">
        <f>IFERROR(INDEX('Enter Draw'!$D$3:$G$252,MATCH(SMALL('Enter Draw'!$J$3:$J$252,D220),'Enter Draw'!$J$3:$J$252,0),4),"")</f>
        <v/>
      </c>
      <c r="J220" s="1" t="str">
        <f t="shared" si="75"/>
        <v/>
      </c>
      <c r="K220" t="str">
        <f>IFERROR(INDEX('Enter Draw'!$E$3:$G$252,MATCH(SMALL('Enter Draw'!$K$3:$K$252,D220),'Enter Draw'!$K$3:$K$252,0),2),"")</f>
        <v/>
      </c>
      <c r="L220" t="str">
        <f>IFERROR(INDEX('Enter Draw'!$E$3:$G$252,MATCH(SMALL('Enter Draw'!$K$3:$K$252,D220),'Enter Draw'!$K$3:$K$252,0),3),"")</f>
        <v/>
      </c>
      <c r="N220" s="1" t="str">
        <f t="shared" si="76"/>
        <v/>
      </c>
      <c r="O220" t="str">
        <f>IFERROR(INDEX('Enter Draw'!$A$3:$I$252,MATCH(SMALL('Enter Draw'!$L$3:$L$252,Q220),'Enter Draw'!$L$3:$L$252,0),6),"")</f>
        <v/>
      </c>
      <c r="P220" t="str">
        <f>IFERROR(INDEX('Enter Draw'!$A$3:$G$252,MATCH(SMALL('Enter Draw'!$L$3:$L$252,Q220),'Enter Draw'!$L$3:$L$252,0),7),"")</f>
        <v/>
      </c>
      <c r="Q220">
        <v>183</v>
      </c>
      <c r="S220" s="1" t="str">
        <f t="shared" si="68"/>
        <v/>
      </c>
      <c r="T220" t="str">
        <f>IFERROR(INDEX('Enter Draw'!$A$3:$I$252,MATCH(SMALL('Enter Draw'!$M$3:$M$252,V220),'Enter Draw'!$M$3:$M$252,0),6),"")</f>
        <v/>
      </c>
      <c r="U220" t="str">
        <f>IFERROR(INDEX('Enter Draw'!$A$3:$G$252,MATCH(SMALL('Enter Draw'!$M$3:$M$252,V220),'Enter Draw'!$M$3:$M$252,0),7),"")</f>
        <v/>
      </c>
      <c r="V220">
        <v>219</v>
      </c>
    </row>
    <row r="221" spans="1:22">
      <c r="A221" s="1" t="str">
        <f>IF(B221="","",IF(INDEX('Enter Draw'!$C$3:$G$252,MATCH(SMALL('Enter Draw'!$I$3:$I$252,D221),'Enter Draw'!$I$3:$I$252,0),1)="yco","yco",D221))</f>
        <v/>
      </c>
      <c r="B221" t="str">
        <f>IFERROR(INDEX('Enter Draw'!$C$3:$I$252,MATCH(SMALL('Enter Draw'!$I$3:$I$252,D221),'Enter Draw'!$I$3:$I$252,0),4),"")</f>
        <v/>
      </c>
      <c r="C221" t="str">
        <f>IFERROR(INDEX('Enter Draw'!$C$3:$G$252,MATCH(SMALL('Enter Draw'!$I$3:$I$252,D221),'Enter Draw'!$I$3:$I$252,0),5),"")</f>
        <v/>
      </c>
      <c r="D221">
        <v>184</v>
      </c>
      <c r="F221" s="1" t="str">
        <f>IF(G221="","",IF(INDEX('Enter Draw'!$D$3:$G$252,MATCH(SMALL('Enter Draw'!$J$3:$J$252,D221),'Enter Draw'!$J$3:$J$252,0),1)="co","co",IF(INDEX('Enter Draw'!$D$3:$G$252,MATCH(SMALL('Enter Draw'!$J$3:$J$252,D221),'Enter Draw'!$J$3:$J$252,0),1)="yco","yco",D221)))</f>
        <v/>
      </c>
      <c r="G221" t="str">
        <f>IFERROR(INDEX('Enter Draw'!$D$3:$G$252,MATCH(SMALL('Enter Draw'!$J$3:$J$252,D221),'Enter Draw'!$J$3:$J$252,0),3),"")</f>
        <v/>
      </c>
      <c r="H221" t="str">
        <f>IFERROR(INDEX('Enter Draw'!$D$3:$G$252,MATCH(SMALL('Enter Draw'!$J$3:$J$252,D221),'Enter Draw'!$J$3:$J$252,0),4),"")</f>
        <v/>
      </c>
      <c r="J221" s="1" t="str">
        <f t="shared" si="75"/>
        <v/>
      </c>
      <c r="K221" t="str">
        <f>IFERROR(INDEX('Enter Draw'!$E$3:$G$252,MATCH(SMALL('Enter Draw'!$K$3:$K$252,D221),'Enter Draw'!$K$3:$K$252,0),2),"")</f>
        <v/>
      </c>
      <c r="L221" t="str">
        <f>IFERROR(INDEX('Enter Draw'!$E$3:$G$252,MATCH(SMALL('Enter Draw'!$K$3:$K$252,D221),'Enter Draw'!$K$3:$K$252,0),3),"")</f>
        <v/>
      </c>
      <c r="N221" s="1" t="str">
        <f t="shared" si="76"/>
        <v/>
      </c>
      <c r="O221" t="str">
        <f>IFERROR(INDEX('Enter Draw'!$A$3:$I$252,MATCH(SMALL('Enter Draw'!$L$3:$L$252,Q221),'Enter Draw'!$L$3:$L$252,0),6),"")</f>
        <v/>
      </c>
      <c r="P221" t="str">
        <f>IFERROR(INDEX('Enter Draw'!$A$3:$G$252,MATCH(SMALL('Enter Draw'!$L$3:$L$252,Q221),'Enter Draw'!$L$3:$L$252,0),7),"")</f>
        <v/>
      </c>
      <c r="Q221">
        <v>184</v>
      </c>
      <c r="S221" s="1" t="str">
        <f t="shared" si="68"/>
        <v/>
      </c>
      <c r="T221" t="str">
        <f>IFERROR(INDEX('Enter Draw'!$A$3:$I$252,MATCH(SMALL('Enter Draw'!$M$3:$M$252,V221),'Enter Draw'!$M$3:$M$252,0),6),"")</f>
        <v/>
      </c>
      <c r="U221" t="str">
        <f>IFERROR(INDEX('Enter Draw'!$A$3:$G$252,MATCH(SMALL('Enter Draw'!$M$3:$M$252,V221),'Enter Draw'!$M$3:$M$252,0),7),"")</f>
        <v/>
      </c>
      <c r="V221">
        <v>220</v>
      </c>
    </row>
    <row r="222" spans="1:22">
      <c r="A222" s="1" t="str">
        <f>IF(B222="","",IF(INDEX('Enter Draw'!$C$3:$G$252,MATCH(SMALL('Enter Draw'!$I$3:$I$252,D222),'Enter Draw'!$I$3:$I$252,0),1)="yco","yco",D222))</f>
        <v/>
      </c>
      <c r="B222" t="str">
        <f>IFERROR(INDEX('Enter Draw'!$C$3:$I$252,MATCH(SMALL('Enter Draw'!$I$3:$I$252,D222),'Enter Draw'!$I$3:$I$252,0),4),"")</f>
        <v/>
      </c>
      <c r="C222" t="str">
        <f>IFERROR(INDEX('Enter Draw'!$C$3:$G$252,MATCH(SMALL('Enter Draw'!$I$3:$I$252,D222),'Enter Draw'!$I$3:$I$252,0),5),"")</f>
        <v/>
      </c>
      <c r="D222">
        <v>185</v>
      </c>
      <c r="F222" s="1" t="str">
        <f>IF(G222="","",IF(INDEX('Enter Draw'!$D$3:$G$252,MATCH(SMALL('Enter Draw'!$J$3:$J$252,D222),'Enter Draw'!$J$3:$J$252,0),1)="co","co",IF(INDEX('Enter Draw'!$D$3:$G$252,MATCH(SMALL('Enter Draw'!$J$3:$J$252,D222),'Enter Draw'!$J$3:$J$252,0),1)="yco","yco",D222)))</f>
        <v/>
      </c>
      <c r="G222" t="str">
        <f>IFERROR(INDEX('Enter Draw'!$D$3:$G$252,MATCH(SMALL('Enter Draw'!$J$3:$J$252,D222),'Enter Draw'!$J$3:$J$252,0),3),"")</f>
        <v/>
      </c>
      <c r="H222" t="str">
        <f>IFERROR(INDEX('Enter Draw'!$D$3:$G$252,MATCH(SMALL('Enter Draw'!$J$3:$J$252,D222),'Enter Draw'!$J$3:$J$252,0),4),"")</f>
        <v/>
      </c>
      <c r="J222" s="1" t="str">
        <f t="shared" si="75"/>
        <v/>
      </c>
      <c r="K222" t="str">
        <f>IFERROR(INDEX('Enter Draw'!$E$3:$G$252,MATCH(SMALL('Enter Draw'!$K$3:$K$252,D222),'Enter Draw'!$K$3:$K$252,0),2),"")</f>
        <v/>
      </c>
      <c r="L222" t="str">
        <f>IFERROR(INDEX('Enter Draw'!$E$3:$G$252,MATCH(SMALL('Enter Draw'!$K$3:$K$252,D222),'Enter Draw'!$K$3:$K$252,0),3),"")</f>
        <v/>
      </c>
      <c r="N222" s="1" t="str">
        <f t="shared" si="76"/>
        <v/>
      </c>
      <c r="O222" t="str">
        <f>IFERROR(INDEX('Enter Draw'!$A$3:$I$252,MATCH(SMALL('Enter Draw'!$L$3:$L$252,Q222),'Enter Draw'!$L$3:$L$252,0),6),"")</f>
        <v/>
      </c>
      <c r="P222" t="str">
        <f>IFERROR(INDEX('Enter Draw'!$A$3:$G$252,MATCH(SMALL('Enter Draw'!$L$3:$L$252,Q222),'Enter Draw'!$L$3:$L$252,0),7),"")</f>
        <v/>
      </c>
      <c r="Q222">
        <v>185</v>
      </c>
      <c r="S222" s="1" t="str">
        <f t="shared" si="68"/>
        <v/>
      </c>
      <c r="T222" t="str">
        <f>IFERROR(INDEX('Enter Draw'!$A$3:$I$252,MATCH(SMALL('Enter Draw'!$M$3:$M$252,V222),'Enter Draw'!$M$3:$M$252,0),6),"")</f>
        <v/>
      </c>
      <c r="U222" t="str">
        <f>IFERROR(INDEX('Enter Draw'!$A$3:$G$252,MATCH(SMALL('Enter Draw'!$M$3:$M$252,V222),'Enter Draw'!$M$3:$M$252,0),7),"")</f>
        <v/>
      </c>
      <c r="V222">
        <v>221</v>
      </c>
    </row>
    <row r="223" spans="1:22">
      <c r="S223" s="1" t="str">
        <f t="shared" si="68"/>
        <v/>
      </c>
      <c r="T223" t="str">
        <f>IFERROR(INDEX('Enter Draw'!$A$3:$I$252,MATCH(SMALL('Enter Draw'!$M$3:$M$252,V223),'Enter Draw'!$M$3:$M$252,0),6),"")</f>
        <v/>
      </c>
      <c r="U223" t="str">
        <f>IFERROR(INDEX('Enter Draw'!$A$3:$G$252,MATCH(SMALL('Enter Draw'!$M$3:$M$252,V223),'Enter Draw'!$M$3:$M$252,0),7),"")</f>
        <v/>
      </c>
      <c r="V223">
        <v>222</v>
      </c>
    </row>
    <row r="224" spans="1:22">
      <c r="A224" s="1" t="str">
        <f>IF(B224="","",IF(INDEX('Enter Draw'!$C$3:$G$252,MATCH(SMALL('Enter Draw'!$I$3:$I$252,D224),'Enter Draw'!$I$3:$I$252,0),1)="yco","yco",D224))</f>
        <v/>
      </c>
      <c r="B224" t="str">
        <f>IFERROR(INDEX('Enter Draw'!$C$3:$I$252,MATCH(SMALL('Enter Draw'!$I$3:$I$252,D224),'Enter Draw'!$I$3:$I$252,0),4),"")</f>
        <v/>
      </c>
      <c r="C224" t="str">
        <f>IFERROR(INDEX('Enter Draw'!$C$3:$G$252,MATCH(SMALL('Enter Draw'!$I$3:$I$252,D224),'Enter Draw'!$I$3:$I$252,0),5),"")</f>
        <v/>
      </c>
      <c r="D224">
        <v>186</v>
      </c>
      <c r="F224" s="1" t="str">
        <f>IF(G224="","",IF(INDEX('Enter Draw'!$D$3:$G$252,MATCH(SMALL('Enter Draw'!$J$3:$J$252,D224),'Enter Draw'!$J$3:$J$252,0),1)="co","co",IF(INDEX('Enter Draw'!$D$3:$G$252,MATCH(SMALL('Enter Draw'!$J$3:$J$252,D224),'Enter Draw'!$J$3:$J$252,0),1)="yco","yco",D224)))</f>
        <v/>
      </c>
      <c r="G224" t="str">
        <f>IFERROR(INDEX('Enter Draw'!$D$3:$G$252,MATCH(SMALL('Enter Draw'!$J$3:$J$252,D224),'Enter Draw'!$J$3:$J$252,0),3),"")</f>
        <v/>
      </c>
      <c r="H224" t="str">
        <f>IFERROR(INDEX('Enter Draw'!$D$3:$G$252,MATCH(SMALL('Enter Draw'!$J$3:$J$252,D224),'Enter Draw'!$J$3:$J$252,0),4),"")</f>
        <v/>
      </c>
      <c r="J224" s="1" t="str">
        <f t="shared" ref="J224:J228" si="77">IF(K224="","",D224)</f>
        <v/>
      </c>
      <c r="K224" t="str">
        <f>IFERROR(INDEX('Enter Draw'!$E$3:$G$252,MATCH(SMALL('Enter Draw'!$K$3:$K$252,D224),'Enter Draw'!$K$3:$K$252,0),2),"")</f>
        <v/>
      </c>
      <c r="L224" t="str">
        <f>IFERROR(INDEX('Enter Draw'!$E$3:$G$252,MATCH(SMALL('Enter Draw'!$K$3:$K$252,D224),'Enter Draw'!$K$3:$K$252,0),3),"")</f>
        <v/>
      </c>
      <c r="N224" s="1" t="str">
        <f t="shared" ref="N224:N228" si="78">IF(O224="","",Q224)</f>
        <v/>
      </c>
      <c r="O224" t="str">
        <f>IFERROR(INDEX('Enter Draw'!$A$3:$I$252,MATCH(SMALL('Enter Draw'!$L$3:$L$252,Q224),'Enter Draw'!$L$3:$L$252,0),6),"")</f>
        <v/>
      </c>
      <c r="P224" t="str">
        <f>IFERROR(INDEX('Enter Draw'!$A$3:$G$252,MATCH(SMALL('Enter Draw'!$L$3:$L$252,Q224),'Enter Draw'!$L$3:$L$252,0),7),"")</f>
        <v/>
      </c>
      <c r="Q224">
        <v>186</v>
      </c>
      <c r="S224" s="1" t="str">
        <f t="shared" si="68"/>
        <v/>
      </c>
      <c r="T224" t="str">
        <f>IFERROR(INDEX('Enter Draw'!$A$3:$I$252,MATCH(SMALL('Enter Draw'!$M$3:$M$252,V224),'Enter Draw'!$M$3:$M$252,0),6),"")</f>
        <v/>
      </c>
      <c r="U224" t="str">
        <f>IFERROR(INDEX('Enter Draw'!$A$3:$G$252,MATCH(SMALL('Enter Draw'!$M$3:$M$252,V224),'Enter Draw'!$M$3:$M$252,0),7),"")</f>
        <v/>
      </c>
      <c r="V224">
        <v>223</v>
      </c>
    </row>
    <row r="225" spans="1:22">
      <c r="A225" s="1" t="str">
        <f>IF(B225="","",IF(INDEX('Enter Draw'!$C$3:$G$252,MATCH(SMALL('Enter Draw'!$I$3:$I$252,D225),'Enter Draw'!$I$3:$I$252,0),1)="yco","yco",D225))</f>
        <v/>
      </c>
      <c r="B225" t="str">
        <f>IFERROR(INDEX('Enter Draw'!$C$3:$I$252,MATCH(SMALL('Enter Draw'!$I$3:$I$252,D225),'Enter Draw'!$I$3:$I$252,0),4),"")</f>
        <v/>
      </c>
      <c r="C225" t="str">
        <f>IFERROR(INDEX('Enter Draw'!$C$3:$G$252,MATCH(SMALL('Enter Draw'!$I$3:$I$252,D225),'Enter Draw'!$I$3:$I$252,0),5),"")</f>
        <v/>
      </c>
      <c r="D225">
        <v>187</v>
      </c>
      <c r="F225" s="1" t="str">
        <f>IF(G225="","",IF(INDEX('Enter Draw'!$D$3:$G$252,MATCH(SMALL('Enter Draw'!$J$3:$J$252,D225),'Enter Draw'!$J$3:$J$252,0),1)="co","co",IF(INDEX('Enter Draw'!$D$3:$G$252,MATCH(SMALL('Enter Draw'!$J$3:$J$252,D225),'Enter Draw'!$J$3:$J$252,0),1)="yco","yco",D225)))</f>
        <v/>
      </c>
      <c r="G225" t="str">
        <f>IFERROR(INDEX('Enter Draw'!$D$3:$G$252,MATCH(SMALL('Enter Draw'!$J$3:$J$252,D225),'Enter Draw'!$J$3:$J$252,0),3),"")</f>
        <v/>
      </c>
      <c r="H225" t="str">
        <f>IFERROR(INDEX('Enter Draw'!$D$3:$G$252,MATCH(SMALL('Enter Draw'!$J$3:$J$252,D225),'Enter Draw'!$J$3:$J$252,0),4),"")</f>
        <v/>
      </c>
      <c r="J225" s="1" t="str">
        <f t="shared" si="77"/>
        <v/>
      </c>
      <c r="K225" t="str">
        <f>IFERROR(INDEX('Enter Draw'!$E$3:$G$252,MATCH(SMALL('Enter Draw'!$K$3:$K$252,D225),'Enter Draw'!$K$3:$K$252,0),2),"")</f>
        <v/>
      </c>
      <c r="L225" t="str">
        <f>IFERROR(INDEX('Enter Draw'!$E$3:$G$252,MATCH(SMALL('Enter Draw'!$K$3:$K$252,D225),'Enter Draw'!$K$3:$K$252,0),3),"")</f>
        <v/>
      </c>
      <c r="N225" s="1" t="str">
        <f t="shared" si="78"/>
        <v/>
      </c>
      <c r="O225" t="str">
        <f>IFERROR(INDEX('Enter Draw'!$A$3:$I$252,MATCH(SMALL('Enter Draw'!$L$3:$L$252,Q225),'Enter Draw'!$L$3:$L$252,0),6),"")</f>
        <v/>
      </c>
      <c r="P225" t="str">
        <f>IFERROR(INDEX('Enter Draw'!$A$3:$G$252,MATCH(SMALL('Enter Draw'!$L$3:$L$252,Q225),'Enter Draw'!$L$3:$L$252,0),7),"")</f>
        <v/>
      </c>
      <c r="Q225">
        <v>187</v>
      </c>
      <c r="S225" s="1" t="str">
        <f t="shared" si="68"/>
        <v/>
      </c>
      <c r="T225" t="str">
        <f>IFERROR(INDEX('Enter Draw'!$A$3:$I$252,MATCH(SMALL('Enter Draw'!$M$3:$M$252,V225),'Enter Draw'!$M$3:$M$252,0),6),"")</f>
        <v/>
      </c>
      <c r="U225" t="str">
        <f>IFERROR(INDEX('Enter Draw'!$A$3:$G$252,MATCH(SMALL('Enter Draw'!$M$3:$M$252,V225),'Enter Draw'!$M$3:$M$252,0),7),"")</f>
        <v/>
      </c>
      <c r="V225">
        <v>224</v>
      </c>
    </row>
    <row r="226" spans="1:22">
      <c r="A226" s="1" t="str">
        <f>IF(B226="","",IF(INDEX('Enter Draw'!$C$3:$G$252,MATCH(SMALL('Enter Draw'!$I$3:$I$252,D226),'Enter Draw'!$I$3:$I$252,0),1)="yco","yco",D226))</f>
        <v/>
      </c>
      <c r="B226" t="str">
        <f>IFERROR(INDEX('Enter Draw'!$C$3:$I$252,MATCH(SMALL('Enter Draw'!$I$3:$I$252,D226),'Enter Draw'!$I$3:$I$252,0),4),"")</f>
        <v/>
      </c>
      <c r="C226" t="str">
        <f>IFERROR(INDEX('Enter Draw'!$C$3:$G$252,MATCH(SMALL('Enter Draw'!$I$3:$I$252,D226),'Enter Draw'!$I$3:$I$252,0),5),"")</f>
        <v/>
      </c>
      <c r="D226">
        <v>188</v>
      </c>
      <c r="F226" s="1" t="str">
        <f>IF(G226="","",IF(INDEX('Enter Draw'!$D$3:$G$252,MATCH(SMALL('Enter Draw'!$J$3:$J$252,D226),'Enter Draw'!$J$3:$J$252,0),1)="co","co",IF(INDEX('Enter Draw'!$D$3:$G$252,MATCH(SMALL('Enter Draw'!$J$3:$J$252,D226),'Enter Draw'!$J$3:$J$252,0),1)="yco","yco",D226)))</f>
        <v/>
      </c>
      <c r="G226" t="str">
        <f>IFERROR(INDEX('Enter Draw'!$D$3:$G$252,MATCH(SMALL('Enter Draw'!$J$3:$J$252,D226),'Enter Draw'!$J$3:$J$252,0),3),"")</f>
        <v/>
      </c>
      <c r="H226" t="str">
        <f>IFERROR(INDEX('Enter Draw'!$D$3:$G$252,MATCH(SMALL('Enter Draw'!$J$3:$J$252,D226),'Enter Draw'!$J$3:$J$252,0),4),"")</f>
        <v/>
      </c>
      <c r="J226" s="1" t="str">
        <f t="shared" si="77"/>
        <v/>
      </c>
      <c r="K226" t="str">
        <f>IFERROR(INDEX('Enter Draw'!$E$3:$G$252,MATCH(SMALL('Enter Draw'!$K$3:$K$252,D226),'Enter Draw'!$K$3:$K$252,0),2),"")</f>
        <v/>
      </c>
      <c r="L226" t="str">
        <f>IFERROR(INDEX('Enter Draw'!$E$3:$G$252,MATCH(SMALL('Enter Draw'!$K$3:$K$252,D226),'Enter Draw'!$K$3:$K$252,0),3),"")</f>
        <v/>
      </c>
      <c r="N226" s="1" t="str">
        <f t="shared" si="78"/>
        <v/>
      </c>
      <c r="O226" t="str">
        <f>IFERROR(INDEX('Enter Draw'!$A$3:$I$252,MATCH(SMALL('Enter Draw'!$L$3:$L$252,Q226),'Enter Draw'!$L$3:$L$252,0),6),"")</f>
        <v/>
      </c>
      <c r="P226" t="str">
        <f>IFERROR(INDEX('Enter Draw'!$A$3:$G$252,MATCH(SMALL('Enter Draw'!$L$3:$L$252,Q226),'Enter Draw'!$L$3:$L$252,0),7),"")</f>
        <v/>
      </c>
      <c r="Q226">
        <v>188</v>
      </c>
      <c r="S226" s="1" t="str">
        <f t="shared" si="68"/>
        <v/>
      </c>
      <c r="T226" t="str">
        <f>IFERROR(INDEX('Enter Draw'!$A$3:$I$252,MATCH(SMALL('Enter Draw'!$M$3:$M$252,V226),'Enter Draw'!$M$3:$M$252,0),6),"")</f>
        <v/>
      </c>
      <c r="U226" t="str">
        <f>IFERROR(INDEX('Enter Draw'!$A$3:$G$252,MATCH(SMALL('Enter Draw'!$M$3:$M$252,V226),'Enter Draw'!$M$3:$M$252,0),7),"")</f>
        <v/>
      </c>
      <c r="V226">
        <v>225</v>
      </c>
    </row>
    <row r="227" spans="1:22">
      <c r="A227" s="1" t="str">
        <f>IF(B227="","",IF(INDEX('Enter Draw'!$C$3:$G$252,MATCH(SMALL('Enter Draw'!$I$3:$I$252,D227),'Enter Draw'!$I$3:$I$252,0),1)="yco","yco",D227))</f>
        <v/>
      </c>
      <c r="B227" t="str">
        <f>IFERROR(INDEX('Enter Draw'!$C$3:$I$252,MATCH(SMALL('Enter Draw'!$I$3:$I$252,D227),'Enter Draw'!$I$3:$I$252,0),4),"")</f>
        <v/>
      </c>
      <c r="C227" t="str">
        <f>IFERROR(INDEX('Enter Draw'!$C$3:$G$252,MATCH(SMALL('Enter Draw'!$I$3:$I$252,D227),'Enter Draw'!$I$3:$I$252,0),5),"")</f>
        <v/>
      </c>
      <c r="D227">
        <v>189</v>
      </c>
      <c r="F227" s="1" t="str">
        <f>IF(G227="","",IF(INDEX('Enter Draw'!$D$3:$G$252,MATCH(SMALL('Enter Draw'!$J$3:$J$252,D227),'Enter Draw'!$J$3:$J$252,0),1)="co","co",IF(INDEX('Enter Draw'!$D$3:$G$252,MATCH(SMALL('Enter Draw'!$J$3:$J$252,D227),'Enter Draw'!$J$3:$J$252,0),1)="yco","yco",D227)))</f>
        <v/>
      </c>
      <c r="G227" t="str">
        <f>IFERROR(INDEX('Enter Draw'!$D$3:$G$252,MATCH(SMALL('Enter Draw'!$J$3:$J$252,D227),'Enter Draw'!$J$3:$J$252,0),3),"")</f>
        <v/>
      </c>
      <c r="H227" t="str">
        <f>IFERROR(INDEX('Enter Draw'!$D$3:$G$252,MATCH(SMALL('Enter Draw'!$J$3:$J$252,D227),'Enter Draw'!$J$3:$J$252,0),4),"")</f>
        <v/>
      </c>
      <c r="J227" s="1" t="str">
        <f t="shared" si="77"/>
        <v/>
      </c>
      <c r="K227" t="str">
        <f>IFERROR(INDEX('Enter Draw'!$E$3:$G$252,MATCH(SMALL('Enter Draw'!$K$3:$K$252,D227),'Enter Draw'!$K$3:$K$252,0),2),"")</f>
        <v/>
      </c>
      <c r="L227" t="str">
        <f>IFERROR(INDEX('Enter Draw'!$E$3:$G$252,MATCH(SMALL('Enter Draw'!$K$3:$K$252,D227),'Enter Draw'!$K$3:$K$252,0),3),"")</f>
        <v/>
      </c>
      <c r="N227" s="1" t="str">
        <f t="shared" si="78"/>
        <v/>
      </c>
      <c r="O227" t="str">
        <f>IFERROR(INDEX('Enter Draw'!$A$3:$I$252,MATCH(SMALL('Enter Draw'!$L$3:$L$252,Q227),'Enter Draw'!$L$3:$L$252,0),6),"")</f>
        <v/>
      </c>
      <c r="P227" t="str">
        <f>IFERROR(INDEX('Enter Draw'!$A$3:$G$252,MATCH(SMALL('Enter Draw'!$L$3:$L$252,Q227),'Enter Draw'!$L$3:$L$252,0),7),"")</f>
        <v/>
      </c>
      <c r="Q227">
        <v>189</v>
      </c>
      <c r="S227" s="1" t="str">
        <f t="shared" si="68"/>
        <v/>
      </c>
      <c r="T227" t="str">
        <f>IFERROR(INDEX('Enter Draw'!$A$3:$I$252,MATCH(SMALL('Enter Draw'!$M$3:$M$252,V227),'Enter Draw'!$M$3:$M$252,0),6),"")</f>
        <v/>
      </c>
      <c r="U227" t="str">
        <f>IFERROR(INDEX('Enter Draw'!$A$3:$G$252,MATCH(SMALL('Enter Draw'!$M$3:$M$252,V227),'Enter Draw'!$M$3:$M$252,0),7),"")</f>
        <v/>
      </c>
      <c r="V227">
        <v>226</v>
      </c>
    </row>
    <row r="228" spans="1:22">
      <c r="A228" s="1" t="str">
        <f>IF(B228="","",IF(INDEX('Enter Draw'!$C$3:$G$252,MATCH(SMALL('Enter Draw'!$I$3:$I$252,D228),'Enter Draw'!$I$3:$I$252,0),1)="yco","yco",D228))</f>
        <v/>
      </c>
      <c r="B228" t="str">
        <f>IFERROR(INDEX('Enter Draw'!$C$3:$I$252,MATCH(SMALL('Enter Draw'!$I$3:$I$252,D228),'Enter Draw'!$I$3:$I$252,0),4),"")</f>
        <v/>
      </c>
      <c r="C228" t="str">
        <f>IFERROR(INDEX('Enter Draw'!$C$3:$G$252,MATCH(SMALL('Enter Draw'!$I$3:$I$252,D228),'Enter Draw'!$I$3:$I$252,0),5),"")</f>
        <v/>
      </c>
      <c r="D228">
        <v>190</v>
      </c>
      <c r="F228" s="1" t="str">
        <f>IF(G228="","",IF(INDEX('Enter Draw'!$D$3:$G$252,MATCH(SMALL('Enter Draw'!$J$3:$J$252,D228),'Enter Draw'!$J$3:$J$252,0),1)="co","co",IF(INDEX('Enter Draw'!$D$3:$G$252,MATCH(SMALL('Enter Draw'!$J$3:$J$252,D228),'Enter Draw'!$J$3:$J$252,0),1)="yco","yco",D228)))</f>
        <v/>
      </c>
      <c r="G228" t="str">
        <f>IFERROR(INDEX('Enter Draw'!$D$3:$G$252,MATCH(SMALL('Enter Draw'!$J$3:$J$252,D228),'Enter Draw'!$J$3:$J$252,0),3),"")</f>
        <v/>
      </c>
      <c r="H228" t="str">
        <f>IFERROR(INDEX('Enter Draw'!$D$3:$G$252,MATCH(SMALL('Enter Draw'!$J$3:$J$252,D228),'Enter Draw'!$J$3:$J$252,0),4),"")</f>
        <v/>
      </c>
      <c r="J228" s="1" t="str">
        <f t="shared" si="77"/>
        <v/>
      </c>
      <c r="K228" t="str">
        <f>IFERROR(INDEX('Enter Draw'!$E$3:$G$252,MATCH(SMALL('Enter Draw'!$K$3:$K$252,D228),'Enter Draw'!$K$3:$K$252,0),2),"")</f>
        <v/>
      </c>
      <c r="L228" t="str">
        <f>IFERROR(INDEX('Enter Draw'!$E$3:$G$252,MATCH(SMALL('Enter Draw'!$K$3:$K$252,D228),'Enter Draw'!$K$3:$K$252,0),3),"")</f>
        <v/>
      </c>
      <c r="N228" s="1" t="str">
        <f t="shared" si="78"/>
        <v/>
      </c>
      <c r="O228" t="str">
        <f>IFERROR(INDEX('Enter Draw'!$A$3:$I$252,MATCH(SMALL('Enter Draw'!$L$3:$L$252,Q228),'Enter Draw'!$L$3:$L$252,0),6),"")</f>
        <v/>
      </c>
      <c r="P228" t="str">
        <f>IFERROR(INDEX('Enter Draw'!$A$3:$G$252,MATCH(SMALL('Enter Draw'!$L$3:$L$252,Q228),'Enter Draw'!$L$3:$L$252,0),7),"")</f>
        <v/>
      </c>
      <c r="Q228">
        <v>190</v>
      </c>
      <c r="S228" s="1" t="str">
        <f t="shared" si="68"/>
        <v/>
      </c>
      <c r="T228" t="str">
        <f>IFERROR(INDEX('Enter Draw'!$A$3:$I$252,MATCH(SMALL('Enter Draw'!$M$3:$M$252,V228),'Enter Draw'!$M$3:$M$252,0),6),"")</f>
        <v/>
      </c>
      <c r="U228" t="str">
        <f>IFERROR(INDEX('Enter Draw'!$A$3:$G$252,MATCH(SMALL('Enter Draw'!$M$3:$M$252,V228),'Enter Draw'!$M$3:$M$252,0),7),"")</f>
        <v/>
      </c>
      <c r="V228">
        <v>227</v>
      </c>
    </row>
    <row r="229" spans="1:22">
      <c r="S229" s="1" t="str">
        <f t="shared" si="68"/>
        <v/>
      </c>
      <c r="T229" t="str">
        <f>IFERROR(INDEX('Enter Draw'!$A$3:$I$252,MATCH(SMALL('Enter Draw'!$M$3:$M$252,V229),'Enter Draw'!$M$3:$M$252,0),6),"")</f>
        <v/>
      </c>
      <c r="U229" t="str">
        <f>IFERROR(INDEX('Enter Draw'!$A$3:$G$252,MATCH(SMALL('Enter Draw'!$M$3:$M$252,V229),'Enter Draw'!$M$3:$M$252,0),7),"")</f>
        <v/>
      </c>
      <c r="V229">
        <v>228</v>
      </c>
    </row>
    <row r="230" spans="1:22">
      <c r="A230" s="1" t="str">
        <f>IF(B230="","",IF(INDEX('Enter Draw'!$C$3:$G$252,MATCH(SMALL('Enter Draw'!$I$3:$I$252,D230),'Enter Draw'!$I$3:$I$252,0),1)="yco","yco",D230))</f>
        <v/>
      </c>
      <c r="B230" t="str">
        <f>IFERROR(INDEX('Enter Draw'!$C$3:$I$252,MATCH(SMALL('Enter Draw'!$I$3:$I$252,D230),'Enter Draw'!$I$3:$I$252,0),4),"")</f>
        <v/>
      </c>
      <c r="C230" t="str">
        <f>IFERROR(INDEX('Enter Draw'!$C$3:$G$252,MATCH(SMALL('Enter Draw'!$I$3:$I$252,D230),'Enter Draw'!$I$3:$I$252,0),5),"")</f>
        <v/>
      </c>
      <c r="D230">
        <v>191</v>
      </c>
      <c r="F230" s="1" t="str">
        <f>IF(G230="","",IF(INDEX('Enter Draw'!$D$3:$G$252,MATCH(SMALL('Enter Draw'!$J$3:$J$252,D230),'Enter Draw'!$J$3:$J$252,0),1)="co","co",IF(INDEX('Enter Draw'!$D$3:$G$252,MATCH(SMALL('Enter Draw'!$J$3:$J$252,D230),'Enter Draw'!$J$3:$J$252,0),1)="yco","yco",D230)))</f>
        <v/>
      </c>
      <c r="G230" t="str">
        <f>IFERROR(INDEX('Enter Draw'!$D$3:$G$252,MATCH(SMALL('Enter Draw'!$J$3:$J$252,D230),'Enter Draw'!$J$3:$J$252,0),3),"")</f>
        <v/>
      </c>
      <c r="H230" t="str">
        <f>IFERROR(INDEX('Enter Draw'!$D$3:$G$252,MATCH(SMALL('Enter Draw'!$J$3:$J$252,D230),'Enter Draw'!$J$3:$J$252,0),4),"")</f>
        <v/>
      </c>
      <c r="J230" s="1" t="str">
        <f t="shared" ref="J230:J234" si="79">IF(K230="","",D230)</f>
        <v/>
      </c>
      <c r="K230" t="str">
        <f>IFERROR(INDEX('Enter Draw'!$E$3:$G$252,MATCH(SMALL('Enter Draw'!$K$3:$K$252,D230),'Enter Draw'!$K$3:$K$252,0),2),"")</f>
        <v/>
      </c>
      <c r="L230" t="str">
        <f>IFERROR(INDEX('Enter Draw'!$E$3:$G$252,MATCH(SMALL('Enter Draw'!$K$3:$K$252,D230),'Enter Draw'!$K$3:$K$252,0),3),"")</f>
        <v/>
      </c>
      <c r="N230" s="1" t="str">
        <f t="shared" ref="N230:N234" si="80">IF(O230="","",Q230)</f>
        <v/>
      </c>
      <c r="O230" t="str">
        <f>IFERROR(INDEX('Enter Draw'!$A$3:$I$252,MATCH(SMALL('Enter Draw'!$L$3:$L$252,Q230),'Enter Draw'!$L$3:$L$252,0),6),"")</f>
        <v/>
      </c>
      <c r="P230" t="str">
        <f>IFERROR(INDEX('Enter Draw'!$A$3:$G$252,MATCH(SMALL('Enter Draw'!$L$3:$L$252,Q230),'Enter Draw'!$L$3:$L$252,0),7),"")</f>
        <v/>
      </c>
      <c r="Q230">
        <v>191</v>
      </c>
      <c r="S230" s="1" t="str">
        <f t="shared" si="68"/>
        <v/>
      </c>
      <c r="T230" t="str">
        <f>IFERROR(INDEX('Enter Draw'!$A$3:$I$252,MATCH(SMALL('Enter Draw'!$M$3:$M$252,V230),'Enter Draw'!$M$3:$M$252,0),6),"")</f>
        <v/>
      </c>
      <c r="U230" t="str">
        <f>IFERROR(INDEX('Enter Draw'!$A$3:$G$252,MATCH(SMALL('Enter Draw'!$M$3:$M$252,V230),'Enter Draw'!$M$3:$M$252,0),7),"")</f>
        <v/>
      </c>
      <c r="V230">
        <v>229</v>
      </c>
    </row>
    <row r="231" spans="1:22">
      <c r="A231" s="1" t="str">
        <f>IF(B231="","",IF(INDEX('Enter Draw'!$C$3:$G$252,MATCH(SMALL('Enter Draw'!$I$3:$I$252,D231),'Enter Draw'!$I$3:$I$252,0),1)="yco","yco",D231))</f>
        <v/>
      </c>
      <c r="B231" t="str">
        <f>IFERROR(INDEX('Enter Draw'!$C$3:$I$252,MATCH(SMALL('Enter Draw'!$I$3:$I$252,D231),'Enter Draw'!$I$3:$I$252,0),4),"")</f>
        <v/>
      </c>
      <c r="C231" t="str">
        <f>IFERROR(INDEX('Enter Draw'!$C$3:$G$252,MATCH(SMALL('Enter Draw'!$I$3:$I$252,D231),'Enter Draw'!$I$3:$I$252,0),5),"")</f>
        <v/>
      </c>
      <c r="D231">
        <v>192</v>
      </c>
      <c r="F231" s="1" t="str">
        <f>IF(G231="","",IF(INDEX('Enter Draw'!$D$3:$G$252,MATCH(SMALL('Enter Draw'!$J$3:$J$252,D231),'Enter Draw'!$J$3:$J$252,0),1)="co","co",IF(INDEX('Enter Draw'!$D$3:$G$252,MATCH(SMALL('Enter Draw'!$J$3:$J$252,D231),'Enter Draw'!$J$3:$J$252,0),1)="yco","yco",D231)))</f>
        <v/>
      </c>
      <c r="G231" t="str">
        <f>IFERROR(INDEX('Enter Draw'!$D$3:$G$252,MATCH(SMALL('Enter Draw'!$J$3:$J$252,D231),'Enter Draw'!$J$3:$J$252,0),3),"")</f>
        <v/>
      </c>
      <c r="H231" t="str">
        <f>IFERROR(INDEX('Enter Draw'!$D$3:$G$252,MATCH(SMALL('Enter Draw'!$J$3:$J$252,D231),'Enter Draw'!$J$3:$J$252,0),4),"")</f>
        <v/>
      </c>
      <c r="J231" s="1" t="str">
        <f t="shared" si="79"/>
        <v/>
      </c>
      <c r="K231" t="str">
        <f>IFERROR(INDEX('Enter Draw'!$E$3:$G$252,MATCH(SMALL('Enter Draw'!$K$3:$K$252,D231),'Enter Draw'!$K$3:$K$252,0),2),"")</f>
        <v/>
      </c>
      <c r="L231" t="str">
        <f>IFERROR(INDEX('Enter Draw'!$E$3:$G$252,MATCH(SMALL('Enter Draw'!$K$3:$K$252,D231),'Enter Draw'!$K$3:$K$252,0),3),"")</f>
        <v/>
      </c>
      <c r="N231" s="1" t="str">
        <f t="shared" si="80"/>
        <v/>
      </c>
      <c r="O231" t="str">
        <f>IFERROR(INDEX('Enter Draw'!$A$3:$I$252,MATCH(SMALL('Enter Draw'!$L$3:$L$252,Q231),'Enter Draw'!$L$3:$L$252,0),6),"")</f>
        <v/>
      </c>
      <c r="P231" t="str">
        <f>IFERROR(INDEX('Enter Draw'!$A$3:$G$252,MATCH(SMALL('Enter Draw'!$L$3:$L$252,Q231),'Enter Draw'!$L$3:$L$252,0),7),"")</f>
        <v/>
      </c>
      <c r="Q231">
        <v>192</v>
      </c>
      <c r="S231" s="1" t="str">
        <f t="shared" si="68"/>
        <v/>
      </c>
      <c r="T231" t="str">
        <f>IFERROR(INDEX('Enter Draw'!$A$3:$I$252,MATCH(SMALL('Enter Draw'!$M$3:$M$252,V231),'Enter Draw'!$M$3:$M$252,0),6),"")</f>
        <v/>
      </c>
      <c r="U231" t="str">
        <f>IFERROR(INDEX('Enter Draw'!$A$3:$G$252,MATCH(SMALL('Enter Draw'!$M$3:$M$252,V231),'Enter Draw'!$M$3:$M$252,0),7),"")</f>
        <v/>
      </c>
      <c r="V231">
        <v>230</v>
      </c>
    </row>
    <row r="232" spans="1:22">
      <c r="A232" s="1" t="str">
        <f>IF(B232="","",IF(INDEX('Enter Draw'!$C$3:$G$252,MATCH(SMALL('Enter Draw'!$I$3:$I$252,D232),'Enter Draw'!$I$3:$I$252,0),1)="yco","yco",D232))</f>
        <v/>
      </c>
      <c r="B232" t="str">
        <f>IFERROR(INDEX('Enter Draw'!$C$3:$I$252,MATCH(SMALL('Enter Draw'!$I$3:$I$252,D232),'Enter Draw'!$I$3:$I$252,0),4),"")</f>
        <v/>
      </c>
      <c r="C232" t="str">
        <f>IFERROR(INDEX('Enter Draw'!$C$3:$G$252,MATCH(SMALL('Enter Draw'!$I$3:$I$252,D232),'Enter Draw'!$I$3:$I$252,0),5),"")</f>
        <v/>
      </c>
      <c r="D232">
        <v>193</v>
      </c>
      <c r="F232" s="1" t="str">
        <f>IF(G232="","",IF(INDEX('Enter Draw'!$D$3:$G$252,MATCH(SMALL('Enter Draw'!$J$3:$J$252,D232),'Enter Draw'!$J$3:$J$252,0),1)="co","co",IF(INDEX('Enter Draw'!$D$3:$G$252,MATCH(SMALL('Enter Draw'!$J$3:$J$252,D232),'Enter Draw'!$J$3:$J$252,0),1)="yco","yco",D232)))</f>
        <v/>
      </c>
      <c r="G232" t="str">
        <f>IFERROR(INDEX('Enter Draw'!$D$3:$G$252,MATCH(SMALL('Enter Draw'!$J$3:$J$252,D232),'Enter Draw'!$J$3:$J$252,0),3),"")</f>
        <v/>
      </c>
      <c r="H232" t="str">
        <f>IFERROR(INDEX('Enter Draw'!$D$3:$G$252,MATCH(SMALL('Enter Draw'!$J$3:$J$252,D232),'Enter Draw'!$J$3:$J$252,0),4),"")</f>
        <v/>
      </c>
      <c r="J232" s="1" t="str">
        <f t="shared" si="79"/>
        <v/>
      </c>
      <c r="K232" t="str">
        <f>IFERROR(INDEX('Enter Draw'!$E$3:$G$252,MATCH(SMALL('Enter Draw'!$K$3:$K$252,D232),'Enter Draw'!$K$3:$K$252,0),2),"")</f>
        <v/>
      </c>
      <c r="L232" t="str">
        <f>IFERROR(INDEX('Enter Draw'!$E$3:$G$252,MATCH(SMALL('Enter Draw'!$K$3:$K$252,D232),'Enter Draw'!$K$3:$K$252,0),3),"")</f>
        <v/>
      </c>
      <c r="N232" s="1" t="str">
        <f t="shared" si="80"/>
        <v/>
      </c>
      <c r="O232" t="str">
        <f>IFERROR(INDEX('Enter Draw'!$A$3:$I$252,MATCH(SMALL('Enter Draw'!$L$3:$L$252,Q232),'Enter Draw'!$L$3:$L$252,0),6),"")</f>
        <v/>
      </c>
      <c r="P232" t="str">
        <f>IFERROR(INDEX('Enter Draw'!$A$3:$G$252,MATCH(SMALL('Enter Draw'!$L$3:$L$252,Q232),'Enter Draw'!$L$3:$L$252,0),7),"")</f>
        <v/>
      </c>
      <c r="Q232">
        <v>193</v>
      </c>
      <c r="S232" s="1" t="str">
        <f t="shared" si="68"/>
        <v/>
      </c>
      <c r="T232" t="str">
        <f>IFERROR(INDEX('Enter Draw'!$A$3:$I$252,MATCH(SMALL('Enter Draw'!$M$3:$M$252,V232),'Enter Draw'!$M$3:$M$252,0),6),"")</f>
        <v/>
      </c>
      <c r="U232" t="str">
        <f>IFERROR(INDEX('Enter Draw'!$A$3:$G$252,MATCH(SMALL('Enter Draw'!$M$3:$M$252,V232),'Enter Draw'!$M$3:$M$252,0),7),"")</f>
        <v/>
      </c>
      <c r="V232">
        <v>231</v>
      </c>
    </row>
    <row r="233" spans="1:22">
      <c r="A233" s="1" t="str">
        <f>IF(B233="","",IF(INDEX('Enter Draw'!$C$3:$G$252,MATCH(SMALL('Enter Draw'!$I$3:$I$252,D233),'Enter Draw'!$I$3:$I$252,0),1)="yco","yco",D233))</f>
        <v/>
      </c>
      <c r="B233" t="str">
        <f>IFERROR(INDEX('Enter Draw'!$C$3:$I$252,MATCH(SMALL('Enter Draw'!$I$3:$I$252,D233),'Enter Draw'!$I$3:$I$252,0),4),"")</f>
        <v/>
      </c>
      <c r="C233" t="str">
        <f>IFERROR(INDEX('Enter Draw'!$C$3:$G$252,MATCH(SMALL('Enter Draw'!$I$3:$I$252,D233),'Enter Draw'!$I$3:$I$252,0),5),"")</f>
        <v/>
      </c>
      <c r="D233">
        <v>194</v>
      </c>
      <c r="F233" s="1" t="str">
        <f>IF(G233="","",IF(INDEX('Enter Draw'!$D$3:$G$252,MATCH(SMALL('Enter Draw'!$J$3:$J$252,D233),'Enter Draw'!$J$3:$J$252,0),1)="co","co",IF(INDEX('Enter Draw'!$D$3:$G$252,MATCH(SMALL('Enter Draw'!$J$3:$J$252,D233),'Enter Draw'!$J$3:$J$252,0),1)="yco","yco",D233)))</f>
        <v/>
      </c>
      <c r="G233" t="str">
        <f>IFERROR(INDEX('Enter Draw'!$D$3:$G$252,MATCH(SMALL('Enter Draw'!$J$3:$J$252,D233),'Enter Draw'!$J$3:$J$252,0),3),"")</f>
        <v/>
      </c>
      <c r="H233" t="str">
        <f>IFERROR(INDEX('Enter Draw'!$D$3:$G$252,MATCH(SMALL('Enter Draw'!$J$3:$J$252,D233),'Enter Draw'!$J$3:$J$252,0),4),"")</f>
        <v/>
      </c>
      <c r="J233" s="1" t="str">
        <f t="shared" si="79"/>
        <v/>
      </c>
      <c r="K233" t="str">
        <f>IFERROR(INDEX('Enter Draw'!$E$3:$G$252,MATCH(SMALL('Enter Draw'!$K$3:$K$252,D233),'Enter Draw'!$K$3:$K$252,0),2),"")</f>
        <v/>
      </c>
      <c r="L233" t="str">
        <f>IFERROR(INDEX('Enter Draw'!$E$3:$G$252,MATCH(SMALL('Enter Draw'!$K$3:$K$252,D233),'Enter Draw'!$K$3:$K$252,0),3),"")</f>
        <v/>
      </c>
      <c r="N233" s="1" t="str">
        <f t="shared" si="80"/>
        <v/>
      </c>
      <c r="O233" t="str">
        <f>IFERROR(INDEX('Enter Draw'!$A$3:$I$252,MATCH(SMALL('Enter Draw'!$L$3:$L$252,Q233),'Enter Draw'!$L$3:$L$252,0),6),"")</f>
        <v/>
      </c>
      <c r="P233" t="str">
        <f>IFERROR(INDEX('Enter Draw'!$A$3:$G$252,MATCH(SMALL('Enter Draw'!$L$3:$L$252,Q233),'Enter Draw'!$L$3:$L$252,0),7),"")</f>
        <v/>
      </c>
      <c r="Q233">
        <v>194</v>
      </c>
      <c r="S233" s="1" t="str">
        <f t="shared" si="68"/>
        <v/>
      </c>
      <c r="T233" t="str">
        <f>IFERROR(INDEX('Enter Draw'!$A$3:$I$252,MATCH(SMALL('Enter Draw'!$M$3:$M$252,V233),'Enter Draw'!$M$3:$M$252,0),6),"")</f>
        <v/>
      </c>
      <c r="U233" t="str">
        <f>IFERROR(INDEX('Enter Draw'!$A$3:$G$252,MATCH(SMALL('Enter Draw'!$M$3:$M$252,V233),'Enter Draw'!$M$3:$M$252,0),7),"")</f>
        <v/>
      </c>
      <c r="V233">
        <v>232</v>
      </c>
    </row>
    <row r="234" spans="1:22">
      <c r="A234" s="1" t="str">
        <f>IF(B234="","",IF(INDEX('Enter Draw'!$C$3:$G$252,MATCH(SMALL('Enter Draw'!$I$3:$I$252,D234),'Enter Draw'!$I$3:$I$252,0),1)="yco","yco",D234))</f>
        <v/>
      </c>
      <c r="B234" t="str">
        <f>IFERROR(INDEX('Enter Draw'!$C$3:$I$252,MATCH(SMALL('Enter Draw'!$I$3:$I$252,D234),'Enter Draw'!$I$3:$I$252,0),4),"")</f>
        <v/>
      </c>
      <c r="C234" t="str">
        <f>IFERROR(INDEX('Enter Draw'!$C$3:$G$252,MATCH(SMALL('Enter Draw'!$I$3:$I$252,D234),'Enter Draw'!$I$3:$I$252,0),5),"")</f>
        <v/>
      </c>
      <c r="D234">
        <v>195</v>
      </c>
      <c r="F234" s="1" t="str">
        <f>IF(G234="","",IF(INDEX('Enter Draw'!$D$3:$G$252,MATCH(SMALL('Enter Draw'!$J$3:$J$252,D234),'Enter Draw'!$J$3:$J$252,0),1)="co","co",IF(INDEX('Enter Draw'!$D$3:$G$252,MATCH(SMALL('Enter Draw'!$J$3:$J$252,D234),'Enter Draw'!$J$3:$J$252,0),1)="yco","yco",D234)))</f>
        <v/>
      </c>
      <c r="G234" t="str">
        <f>IFERROR(INDEX('Enter Draw'!$D$3:$G$252,MATCH(SMALL('Enter Draw'!$J$3:$J$252,D234),'Enter Draw'!$J$3:$J$252,0),3),"")</f>
        <v/>
      </c>
      <c r="H234" t="str">
        <f>IFERROR(INDEX('Enter Draw'!$D$3:$G$252,MATCH(SMALL('Enter Draw'!$J$3:$J$252,D234),'Enter Draw'!$J$3:$J$252,0),4),"")</f>
        <v/>
      </c>
      <c r="J234" s="1" t="str">
        <f t="shared" si="79"/>
        <v/>
      </c>
      <c r="K234" t="str">
        <f>IFERROR(INDEX('Enter Draw'!$E$3:$G$252,MATCH(SMALL('Enter Draw'!$K$3:$K$252,D234),'Enter Draw'!$K$3:$K$252,0),2),"")</f>
        <v/>
      </c>
      <c r="L234" t="str">
        <f>IFERROR(INDEX('Enter Draw'!$E$3:$G$252,MATCH(SMALL('Enter Draw'!$K$3:$K$252,D234),'Enter Draw'!$K$3:$K$252,0),3),"")</f>
        <v/>
      </c>
      <c r="N234" s="1" t="str">
        <f t="shared" si="80"/>
        <v/>
      </c>
      <c r="O234" t="str">
        <f>IFERROR(INDEX('Enter Draw'!$A$3:$I$252,MATCH(SMALL('Enter Draw'!$L$3:$L$252,Q234),'Enter Draw'!$L$3:$L$252,0),6),"")</f>
        <v/>
      </c>
      <c r="P234" t="str">
        <f>IFERROR(INDEX('Enter Draw'!$A$3:$G$252,MATCH(SMALL('Enter Draw'!$L$3:$L$252,Q234),'Enter Draw'!$L$3:$L$252,0),7),"")</f>
        <v/>
      </c>
      <c r="Q234">
        <v>195</v>
      </c>
      <c r="S234" s="1" t="str">
        <f t="shared" si="68"/>
        <v/>
      </c>
      <c r="T234" t="str">
        <f>IFERROR(INDEX('Enter Draw'!$A$3:$I$252,MATCH(SMALL('Enter Draw'!$M$3:$M$252,V234),'Enter Draw'!$M$3:$M$252,0),6),"")</f>
        <v/>
      </c>
      <c r="U234" t="str">
        <f>IFERROR(INDEX('Enter Draw'!$A$3:$G$252,MATCH(SMALL('Enter Draw'!$M$3:$M$252,V234),'Enter Draw'!$M$3:$M$252,0),7),"")</f>
        <v/>
      </c>
      <c r="V234">
        <v>233</v>
      </c>
    </row>
    <row r="235" spans="1:22">
      <c r="S235" s="1" t="str">
        <f t="shared" si="68"/>
        <v/>
      </c>
      <c r="T235" t="str">
        <f>IFERROR(INDEX('Enter Draw'!$A$3:$I$252,MATCH(SMALL('Enter Draw'!$M$3:$M$252,V235),'Enter Draw'!$M$3:$M$252,0),6),"")</f>
        <v/>
      </c>
      <c r="U235" t="str">
        <f>IFERROR(INDEX('Enter Draw'!$A$3:$G$252,MATCH(SMALL('Enter Draw'!$M$3:$M$252,V235),'Enter Draw'!$M$3:$M$252,0),7),"")</f>
        <v/>
      </c>
      <c r="V235">
        <v>234</v>
      </c>
    </row>
    <row r="236" spans="1:22">
      <c r="A236" s="1" t="str">
        <f>IF(B236="","",IF(INDEX('Enter Draw'!$C$3:$G$252,MATCH(SMALL('Enter Draw'!$I$3:$I$252,D236),'Enter Draw'!$I$3:$I$252,0),1)="yco","yco",D236))</f>
        <v/>
      </c>
      <c r="B236" t="str">
        <f>IFERROR(INDEX('Enter Draw'!$C$3:$I$252,MATCH(SMALL('Enter Draw'!$I$3:$I$252,D236),'Enter Draw'!$I$3:$I$252,0),4),"")</f>
        <v/>
      </c>
      <c r="C236" t="str">
        <f>IFERROR(INDEX('Enter Draw'!$C$3:$G$252,MATCH(SMALL('Enter Draw'!$I$3:$I$252,D236),'Enter Draw'!$I$3:$I$252,0),5),"")</f>
        <v/>
      </c>
      <c r="D236">
        <v>196</v>
      </c>
      <c r="F236" s="1" t="str">
        <f>IF(G236="","",IF(INDEX('Enter Draw'!$D$3:$G$252,MATCH(SMALL('Enter Draw'!$J$3:$J$252,D236),'Enter Draw'!$J$3:$J$252,0),1)="co","co",IF(INDEX('Enter Draw'!$D$3:$G$252,MATCH(SMALL('Enter Draw'!$J$3:$J$252,D236),'Enter Draw'!$J$3:$J$252,0),1)="yco","yco",D236)))</f>
        <v/>
      </c>
      <c r="G236" t="str">
        <f>IFERROR(INDEX('Enter Draw'!$D$3:$G$252,MATCH(SMALL('Enter Draw'!$J$3:$J$252,D236),'Enter Draw'!$J$3:$J$252,0),3),"")</f>
        <v/>
      </c>
      <c r="H236" t="str">
        <f>IFERROR(INDEX('Enter Draw'!$D$3:$G$252,MATCH(SMALL('Enter Draw'!$J$3:$J$252,D236),'Enter Draw'!$J$3:$J$252,0),4),"")</f>
        <v/>
      </c>
      <c r="J236" s="1" t="str">
        <f t="shared" ref="J236:J240" si="81">IF(K236="","",D236)</f>
        <v/>
      </c>
      <c r="K236" t="str">
        <f>IFERROR(INDEX('Enter Draw'!$E$3:$G$252,MATCH(SMALL('Enter Draw'!$K$3:$K$252,D236),'Enter Draw'!$K$3:$K$252,0),2),"")</f>
        <v/>
      </c>
      <c r="L236" t="str">
        <f>IFERROR(INDEX('Enter Draw'!$E$3:$G$252,MATCH(SMALL('Enter Draw'!$K$3:$K$252,D236),'Enter Draw'!$K$3:$K$252,0),3),"")</f>
        <v/>
      </c>
      <c r="N236" s="1" t="str">
        <f t="shared" ref="N236:N240" si="82">IF(O236="","",Q236)</f>
        <v/>
      </c>
      <c r="O236" t="str">
        <f>IFERROR(INDEX('Enter Draw'!$A$3:$I$252,MATCH(SMALL('Enter Draw'!$L$3:$L$252,Q236),'Enter Draw'!$L$3:$L$252,0),6),"")</f>
        <v/>
      </c>
      <c r="P236" t="str">
        <f>IFERROR(INDEX('Enter Draw'!$A$3:$G$252,MATCH(SMALL('Enter Draw'!$L$3:$L$252,Q236),'Enter Draw'!$L$3:$L$252,0),7),"")</f>
        <v/>
      </c>
      <c r="Q236">
        <v>196</v>
      </c>
      <c r="S236" s="1" t="str">
        <f t="shared" si="68"/>
        <v/>
      </c>
      <c r="T236" t="str">
        <f>IFERROR(INDEX('Enter Draw'!$A$3:$I$252,MATCH(SMALL('Enter Draw'!$M$3:$M$252,V236),'Enter Draw'!$M$3:$M$252,0),6),"")</f>
        <v/>
      </c>
      <c r="U236" t="str">
        <f>IFERROR(INDEX('Enter Draw'!$A$3:$G$252,MATCH(SMALL('Enter Draw'!$M$3:$M$252,V236),'Enter Draw'!$M$3:$M$252,0),7),"")</f>
        <v/>
      </c>
      <c r="V236">
        <v>235</v>
      </c>
    </row>
    <row r="237" spans="1:22">
      <c r="A237" s="1" t="str">
        <f>IF(B237="","",IF(INDEX('Enter Draw'!$C$3:$G$252,MATCH(SMALL('Enter Draw'!$I$3:$I$252,D237),'Enter Draw'!$I$3:$I$252,0),1)="yco","yco",D237))</f>
        <v/>
      </c>
      <c r="B237" t="str">
        <f>IFERROR(INDEX('Enter Draw'!$C$3:$I$252,MATCH(SMALL('Enter Draw'!$I$3:$I$252,D237),'Enter Draw'!$I$3:$I$252,0),4),"")</f>
        <v/>
      </c>
      <c r="C237" t="str">
        <f>IFERROR(INDEX('Enter Draw'!$C$3:$G$252,MATCH(SMALL('Enter Draw'!$I$3:$I$252,D237),'Enter Draw'!$I$3:$I$252,0),5),"")</f>
        <v/>
      </c>
      <c r="D237">
        <v>197</v>
      </c>
      <c r="F237" s="1" t="str">
        <f>IF(G237="","",IF(INDEX('Enter Draw'!$D$3:$G$252,MATCH(SMALL('Enter Draw'!$J$3:$J$252,D237),'Enter Draw'!$J$3:$J$252,0),1)="co","co",IF(INDEX('Enter Draw'!$D$3:$G$252,MATCH(SMALL('Enter Draw'!$J$3:$J$252,D237),'Enter Draw'!$J$3:$J$252,0),1)="yco","yco",D237)))</f>
        <v/>
      </c>
      <c r="G237" t="str">
        <f>IFERROR(INDEX('Enter Draw'!$D$3:$G$252,MATCH(SMALL('Enter Draw'!$J$3:$J$252,D237),'Enter Draw'!$J$3:$J$252,0),3),"")</f>
        <v/>
      </c>
      <c r="H237" t="str">
        <f>IFERROR(INDEX('Enter Draw'!$D$3:$G$252,MATCH(SMALL('Enter Draw'!$J$3:$J$252,D237),'Enter Draw'!$J$3:$J$252,0),4),"")</f>
        <v/>
      </c>
      <c r="J237" s="1" t="str">
        <f t="shared" si="81"/>
        <v/>
      </c>
      <c r="K237" t="str">
        <f>IFERROR(INDEX('Enter Draw'!$E$3:$G$252,MATCH(SMALL('Enter Draw'!$K$3:$K$252,D237),'Enter Draw'!$K$3:$K$252,0),2),"")</f>
        <v/>
      </c>
      <c r="L237" t="str">
        <f>IFERROR(INDEX('Enter Draw'!$E$3:$G$252,MATCH(SMALL('Enter Draw'!$K$3:$K$252,D237),'Enter Draw'!$K$3:$K$252,0),3),"")</f>
        <v/>
      </c>
      <c r="N237" s="1" t="str">
        <f t="shared" si="82"/>
        <v/>
      </c>
      <c r="O237" t="str">
        <f>IFERROR(INDEX('Enter Draw'!$A$3:$I$252,MATCH(SMALL('Enter Draw'!$L$3:$L$252,Q237),'Enter Draw'!$L$3:$L$252,0),6),"")</f>
        <v/>
      </c>
      <c r="P237" t="str">
        <f>IFERROR(INDEX('Enter Draw'!$A$3:$G$252,MATCH(SMALL('Enter Draw'!$L$3:$L$252,Q237),'Enter Draw'!$L$3:$L$252,0),7),"")</f>
        <v/>
      </c>
      <c r="Q237">
        <v>197</v>
      </c>
      <c r="S237" s="1" t="str">
        <f t="shared" si="68"/>
        <v/>
      </c>
      <c r="T237" t="str">
        <f>IFERROR(INDEX('Enter Draw'!$A$3:$I$252,MATCH(SMALL('Enter Draw'!$M$3:$M$252,V237),'Enter Draw'!$M$3:$M$252,0),6),"")</f>
        <v/>
      </c>
      <c r="U237" t="str">
        <f>IFERROR(INDEX('Enter Draw'!$A$3:$G$252,MATCH(SMALL('Enter Draw'!$M$3:$M$252,V237),'Enter Draw'!$M$3:$M$252,0),7),"")</f>
        <v/>
      </c>
      <c r="V237">
        <v>236</v>
      </c>
    </row>
    <row r="238" spans="1:22">
      <c r="A238" s="1" t="str">
        <f>IF(B238="","",IF(INDEX('Enter Draw'!$C$3:$G$252,MATCH(SMALL('Enter Draw'!$I$3:$I$252,D238),'Enter Draw'!$I$3:$I$252,0),1)="yco","yco",D238))</f>
        <v/>
      </c>
      <c r="B238" t="str">
        <f>IFERROR(INDEX('Enter Draw'!$C$3:$I$252,MATCH(SMALL('Enter Draw'!$I$3:$I$252,D238),'Enter Draw'!$I$3:$I$252,0),4),"")</f>
        <v/>
      </c>
      <c r="C238" t="str">
        <f>IFERROR(INDEX('Enter Draw'!$C$3:$G$252,MATCH(SMALL('Enter Draw'!$I$3:$I$252,D238),'Enter Draw'!$I$3:$I$252,0),5),"")</f>
        <v/>
      </c>
      <c r="D238">
        <v>198</v>
      </c>
      <c r="F238" s="1" t="str">
        <f>IF(G238="","",IF(INDEX('Enter Draw'!$D$3:$G$252,MATCH(SMALL('Enter Draw'!$J$3:$J$252,D238),'Enter Draw'!$J$3:$J$252,0),1)="co","co",IF(INDEX('Enter Draw'!$D$3:$G$252,MATCH(SMALL('Enter Draw'!$J$3:$J$252,D238),'Enter Draw'!$J$3:$J$252,0),1)="yco","yco",D238)))</f>
        <v/>
      </c>
      <c r="G238" t="str">
        <f>IFERROR(INDEX('Enter Draw'!$D$3:$G$252,MATCH(SMALL('Enter Draw'!$J$3:$J$252,D238),'Enter Draw'!$J$3:$J$252,0),3),"")</f>
        <v/>
      </c>
      <c r="H238" t="str">
        <f>IFERROR(INDEX('Enter Draw'!$D$3:$G$252,MATCH(SMALL('Enter Draw'!$J$3:$J$252,D238),'Enter Draw'!$J$3:$J$252,0),4),"")</f>
        <v/>
      </c>
      <c r="J238" s="1" t="str">
        <f t="shared" si="81"/>
        <v/>
      </c>
      <c r="K238" t="str">
        <f>IFERROR(INDEX('Enter Draw'!$E$3:$G$252,MATCH(SMALL('Enter Draw'!$K$3:$K$252,D238),'Enter Draw'!$K$3:$K$252,0),2),"")</f>
        <v/>
      </c>
      <c r="L238" t="str">
        <f>IFERROR(INDEX('Enter Draw'!$E$3:$G$252,MATCH(SMALL('Enter Draw'!$K$3:$K$252,D238),'Enter Draw'!$K$3:$K$252,0),3),"")</f>
        <v/>
      </c>
      <c r="N238" s="1" t="str">
        <f t="shared" si="82"/>
        <v/>
      </c>
      <c r="O238" t="str">
        <f>IFERROR(INDEX('Enter Draw'!$A$3:$I$252,MATCH(SMALL('Enter Draw'!$L$3:$L$252,Q238),'Enter Draw'!$L$3:$L$252,0),6),"")</f>
        <v/>
      </c>
      <c r="P238" t="str">
        <f>IFERROR(INDEX('Enter Draw'!$A$3:$G$252,MATCH(SMALL('Enter Draw'!$L$3:$L$252,Q238),'Enter Draw'!$L$3:$L$252,0),7),"")</f>
        <v/>
      </c>
      <c r="Q238">
        <v>198</v>
      </c>
      <c r="S238" s="1" t="str">
        <f t="shared" si="68"/>
        <v/>
      </c>
      <c r="T238" t="str">
        <f>IFERROR(INDEX('Enter Draw'!$A$3:$I$252,MATCH(SMALL('Enter Draw'!$M$3:$M$252,V238),'Enter Draw'!$M$3:$M$252,0),6),"")</f>
        <v/>
      </c>
      <c r="U238" t="str">
        <f>IFERROR(INDEX('Enter Draw'!$A$3:$G$252,MATCH(SMALL('Enter Draw'!$M$3:$M$252,V238),'Enter Draw'!$M$3:$M$252,0),7),"")</f>
        <v/>
      </c>
      <c r="V238">
        <v>237</v>
      </c>
    </row>
    <row r="239" spans="1:22">
      <c r="A239" s="1" t="str">
        <f>IF(B239="","",IF(INDEX('Enter Draw'!$C$3:$G$252,MATCH(SMALL('Enter Draw'!$I$3:$I$252,D239),'Enter Draw'!$I$3:$I$252,0),1)="yco","yco",D239))</f>
        <v/>
      </c>
      <c r="B239" t="str">
        <f>IFERROR(INDEX('Enter Draw'!$C$3:$I$252,MATCH(SMALL('Enter Draw'!$I$3:$I$252,D239),'Enter Draw'!$I$3:$I$252,0),4),"")</f>
        <v/>
      </c>
      <c r="C239" t="str">
        <f>IFERROR(INDEX('Enter Draw'!$C$3:$G$252,MATCH(SMALL('Enter Draw'!$I$3:$I$252,D239),'Enter Draw'!$I$3:$I$252,0),5),"")</f>
        <v/>
      </c>
      <c r="D239">
        <v>199</v>
      </c>
      <c r="F239" s="1" t="str">
        <f>IF(G239="","",IF(INDEX('Enter Draw'!$D$3:$G$252,MATCH(SMALL('Enter Draw'!$J$3:$J$252,D239),'Enter Draw'!$J$3:$J$252,0),1)="co","co",IF(INDEX('Enter Draw'!$D$3:$G$252,MATCH(SMALL('Enter Draw'!$J$3:$J$252,D239),'Enter Draw'!$J$3:$J$252,0),1)="yco","yco",D239)))</f>
        <v/>
      </c>
      <c r="G239" t="str">
        <f>IFERROR(INDEX('Enter Draw'!$D$3:$G$252,MATCH(SMALL('Enter Draw'!$J$3:$J$252,D239),'Enter Draw'!$J$3:$J$252,0),3),"")</f>
        <v/>
      </c>
      <c r="H239" t="str">
        <f>IFERROR(INDEX('Enter Draw'!$D$3:$G$252,MATCH(SMALL('Enter Draw'!$J$3:$J$252,D239),'Enter Draw'!$J$3:$J$252,0),4),"")</f>
        <v/>
      </c>
      <c r="J239" s="1" t="str">
        <f t="shared" si="81"/>
        <v/>
      </c>
      <c r="K239" t="str">
        <f>IFERROR(INDEX('Enter Draw'!$E$3:$G$252,MATCH(SMALL('Enter Draw'!$K$3:$K$252,D239),'Enter Draw'!$K$3:$K$252,0),2),"")</f>
        <v/>
      </c>
      <c r="L239" t="str">
        <f>IFERROR(INDEX('Enter Draw'!$E$3:$G$252,MATCH(SMALL('Enter Draw'!$K$3:$K$252,D239),'Enter Draw'!$K$3:$K$252,0),3),"")</f>
        <v/>
      </c>
      <c r="N239" s="1" t="str">
        <f t="shared" si="82"/>
        <v/>
      </c>
      <c r="O239" t="str">
        <f>IFERROR(INDEX('Enter Draw'!$A$3:$I$252,MATCH(SMALL('Enter Draw'!$L$3:$L$252,Q239),'Enter Draw'!$L$3:$L$252,0),6),"")</f>
        <v/>
      </c>
      <c r="P239" t="str">
        <f>IFERROR(INDEX('Enter Draw'!$A$3:$G$252,MATCH(SMALL('Enter Draw'!$L$3:$L$252,Q239),'Enter Draw'!$L$3:$L$252,0),7),"")</f>
        <v/>
      </c>
      <c r="Q239">
        <v>199</v>
      </c>
      <c r="S239" s="1" t="str">
        <f t="shared" si="68"/>
        <v/>
      </c>
      <c r="T239" t="str">
        <f>IFERROR(INDEX('Enter Draw'!$A$3:$I$252,MATCH(SMALL('Enter Draw'!$M$3:$M$252,V239),'Enter Draw'!$M$3:$M$252,0),6),"")</f>
        <v/>
      </c>
      <c r="U239" t="str">
        <f>IFERROR(INDEX('Enter Draw'!$A$3:$G$252,MATCH(SMALL('Enter Draw'!$M$3:$M$252,V239),'Enter Draw'!$M$3:$M$252,0),7),"")</f>
        <v/>
      </c>
      <c r="V239">
        <v>238</v>
      </c>
    </row>
    <row r="240" spans="1:22">
      <c r="A240" s="1" t="str">
        <f>IF(B240="","",IF(INDEX('Enter Draw'!$C$3:$G$252,MATCH(SMALL('Enter Draw'!$I$3:$I$252,D240),'Enter Draw'!$I$3:$I$252,0),1)="yco","yco",D240))</f>
        <v/>
      </c>
      <c r="B240" t="str">
        <f>IFERROR(INDEX('Enter Draw'!$C$3:$I$252,MATCH(SMALL('Enter Draw'!$I$3:$I$252,D240),'Enter Draw'!$I$3:$I$252,0),4),"")</f>
        <v/>
      </c>
      <c r="C240" t="str">
        <f>IFERROR(INDEX('Enter Draw'!$C$3:$G$252,MATCH(SMALL('Enter Draw'!$I$3:$I$252,D240),'Enter Draw'!$I$3:$I$252,0),5),"")</f>
        <v/>
      </c>
      <c r="D240">
        <v>200</v>
      </c>
      <c r="F240" s="1" t="str">
        <f>IF(G240="","",IF(INDEX('Enter Draw'!$D$3:$G$252,MATCH(SMALL('Enter Draw'!$J$3:$J$252,D240),'Enter Draw'!$J$3:$J$252,0),1)="co","co",IF(INDEX('Enter Draw'!$D$3:$G$252,MATCH(SMALL('Enter Draw'!$J$3:$J$252,D240),'Enter Draw'!$J$3:$J$252,0),1)="yco","yco",D240)))</f>
        <v/>
      </c>
      <c r="G240" t="str">
        <f>IFERROR(INDEX('Enter Draw'!$D$3:$G$252,MATCH(SMALL('Enter Draw'!$J$3:$J$252,D240),'Enter Draw'!$J$3:$J$252,0),3),"")</f>
        <v/>
      </c>
      <c r="H240" t="str">
        <f>IFERROR(INDEX('Enter Draw'!$D$3:$G$252,MATCH(SMALL('Enter Draw'!$J$3:$J$252,D240),'Enter Draw'!$J$3:$J$252,0),4),"")</f>
        <v/>
      </c>
      <c r="J240" s="1" t="str">
        <f t="shared" si="81"/>
        <v/>
      </c>
      <c r="K240" t="str">
        <f>IFERROR(INDEX('Enter Draw'!$E$3:$G$252,MATCH(SMALL('Enter Draw'!$K$3:$K$252,D240),'Enter Draw'!$K$3:$K$252,0),2),"")</f>
        <v/>
      </c>
      <c r="L240" t="str">
        <f>IFERROR(INDEX('Enter Draw'!$E$3:$G$252,MATCH(SMALL('Enter Draw'!$K$3:$K$252,D240),'Enter Draw'!$K$3:$K$252,0),3),"")</f>
        <v/>
      </c>
      <c r="N240" s="1" t="str">
        <f t="shared" si="82"/>
        <v/>
      </c>
      <c r="O240" t="str">
        <f>IFERROR(INDEX('Enter Draw'!$A$3:$I$252,MATCH(SMALL('Enter Draw'!$L$3:$L$252,Q240),'Enter Draw'!$L$3:$L$252,0),6),"")</f>
        <v/>
      </c>
      <c r="P240" t="str">
        <f>IFERROR(INDEX('Enter Draw'!$A$3:$G$252,MATCH(SMALL('Enter Draw'!$L$3:$L$252,Q240),'Enter Draw'!$L$3:$L$252,0),7),"")</f>
        <v/>
      </c>
      <c r="Q240">
        <v>200</v>
      </c>
      <c r="S240" s="1" t="str">
        <f t="shared" si="68"/>
        <v/>
      </c>
      <c r="T240" t="str">
        <f>IFERROR(INDEX('Enter Draw'!$A$3:$I$252,MATCH(SMALL('Enter Draw'!$M$3:$M$252,V240),'Enter Draw'!$M$3:$M$252,0),6),"")</f>
        <v/>
      </c>
      <c r="U240" t="str">
        <f>IFERROR(INDEX('Enter Draw'!$A$3:$G$252,MATCH(SMALL('Enter Draw'!$M$3:$M$252,V240),'Enter Draw'!$M$3:$M$252,0),7),"")</f>
        <v/>
      </c>
      <c r="V240">
        <v>239</v>
      </c>
    </row>
    <row r="241" spans="1:22">
      <c r="S241" s="1" t="str">
        <f t="shared" si="68"/>
        <v/>
      </c>
      <c r="T241" t="str">
        <f>IFERROR(INDEX('Enter Draw'!$A$3:$I$252,MATCH(SMALL('Enter Draw'!$M$3:$M$252,V241),'Enter Draw'!$M$3:$M$252,0),6),"")</f>
        <v/>
      </c>
      <c r="U241" t="str">
        <f>IFERROR(INDEX('Enter Draw'!$A$3:$G$252,MATCH(SMALL('Enter Draw'!$M$3:$M$252,V241),'Enter Draw'!$M$3:$M$252,0),7),"")</f>
        <v/>
      </c>
      <c r="V241">
        <v>240</v>
      </c>
    </row>
    <row r="242" spans="1:22">
      <c r="A242" s="1" t="str">
        <f>IF(B242="","",IF(INDEX('Enter Draw'!$C$3:$G$252,MATCH(SMALL('Enter Draw'!$I$3:$I$252,D242),'Enter Draw'!$I$3:$I$252,0),1)="yco","yco",D242))</f>
        <v/>
      </c>
      <c r="B242" t="str">
        <f>IFERROR(INDEX('Enter Draw'!$C$3:$I$252,MATCH(SMALL('Enter Draw'!$I$3:$I$252,D242),'Enter Draw'!$I$3:$I$252,0),4),"")</f>
        <v/>
      </c>
      <c r="C242" t="str">
        <f>IFERROR(INDEX('Enter Draw'!$C$3:$G$252,MATCH(SMALL('Enter Draw'!$I$3:$I$252,D242),'Enter Draw'!$I$3:$I$252,0),5),"")</f>
        <v/>
      </c>
      <c r="D242">
        <v>201</v>
      </c>
      <c r="F242" s="1" t="str">
        <f>IF(G242="","",IF(INDEX('Enter Draw'!$D$3:$G$252,MATCH(SMALL('Enter Draw'!$J$3:$J$252,D242),'Enter Draw'!$J$3:$J$252,0),1)="co","co",IF(INDEX('Enter Draw'!$D$3:$G$252,MATCH(SMALL('Enter Draw'!$J$3:$J$252,D242),'Enter Draw'!$J$3:$J$252,0),1)="yco","yco",D242)))</f>
        <v/>
      </c>
      <c r="G242" t="str">
        <f>IFERROR(INDEX('Enter Draw'!$D$3:$G$252,MATCH(SMALL('Enter Draw'!$J$3:$J$252,D242),'Enter Draw'!$J$3:$J$252,0),3),"")</f>
        <v/>
      </c>
      <c r="H242" t="str">
        <f>IFERROR(INDEX('Enter Draw'!$D$3:$G$252,MATCH(SMALL('Enter Draw'!$J$3:$J$252,D242),'Enter Draw'!$J$3:$J$252,0),4),"")</f>
        <v/>
      </c>
      <c r="J242" s="1" t="str">
        <f t="shared" ref="J242:J246" si="83">IF(K242="","",D242)</f>
        <v/>
      </c>
      <c r="K242" t="str">
        <f>IFERROR(INDEX('Enter Draw'!$E$3:$G$252,MATCH(SMALL('Enter Draw'!$K$3:$K$252,D242),'Enter Draw'!$K$3:$K$252,0),2),"")</f>
        <v/>
      </c>
      <c r="L242" t="str">
        <f>IFERROR(INDEX('Enter Draw'!$E$3:$G$252,MATCH(SMALL('Enter Draw'!$K$3:$K$252,D242),'Enter Draw'!$K$3:$K$252,0),3),"")</f>
        <v/>
      </c>
      <c r="N242" s="1" t="str">
        <f t="shared" ref="N242:N246" si="84">IF(O242="","",Q242)</f>
        <v/>
      </c>
      <c r="O242" t="str">
        <f>IFERROR(INDEX('Enter Draw'!$A$3:$I$252,MATCH(SMALL('Enter Draw'!$L$3:$L$252,Q242),'Enter Draw'!$L$3:$L$252,0),6),"")</f>
        <v/>
      </c>
      <c r="P242" t="str">
        <f>IFERROR(INDEX('Enter Draw'!$A$3:$G$252,MATCH(SMALL('Enter Draw'!$L$3:$L$252,Q242),'Enter Draw'!$L$3:$L$252,0),7),"")</f>
        <v/>
      </c>
      <c r="Q242">
        <v>201</v>
      </c>
      <c r="S242" s="1" t="str">
        <f t="shared" si="68"/>
        <v/>
      </c>
      <c r="T242" t="str">
        <f>IFERROR(INDEX('Enter Draw'!$A$3:$I$252,MATCH(SMALL('Enter Draw'!$M$3:$M$252,V242),'Enter Draw'!$M$3:$M$252,0),6),"")</f>
        <v/>
      </c>
      <c r="U242" t="str">
        <f>IFERROR(INDEX('Enter Draw'!$A$3:$G$252,MATCH(SMALL('Enter Draw'!$M$3:$M$252,V242),'Enter Draw'!$M$3:$M$252,0),7),"")</f>
        <v/>
      </c>
      <c r="V242">
        <v>241</v>
      </c>
    </row>
    <row r="243" spans="1:22">
      <c r="A243" s="1" t="str">
        <f>IF(B243="","",IF(INDEX('Enter Draw'!$C$3:$G$252,MATCH(SMALL('Enter Draw'!$I$3:$I$252,D243),'Enter Draw'!$I$3:$I$252,0),1)="yco","yco",D243))</f>
        <v/>
      </c>
      <c r="B243" t="str">
        <f>IFERROR(INDEX('Enter Draw'!$C$3:$I$252,MATCH(SMALL('Enter Draw'!$I$3:$I$252,D243),'Enter Draw'!$I$3:$I$252,0),4),"")</f>
        <v/>
      </c>
      <c r="C243" t="str">
        <f>IFERROR(INDEX('Enter Draw'!$C$3:$G$252,MATCH(SMALL('Enter Draw'!$I$3:$I$252,D243),'Enter Draw'!$I$3:$I$252,0),5),"")</f>
        <v/>
      </c>
      <c r="D243">
        <v>202</v>
      </c>
      <c r="F243" s="1" t="str">
        <f>IF(G243="","",IF(INDEX('Enter Draw'!$D$3:$G$252,MATCH(SMALL('Enter Draw'!$J$3:$J$252,D243),'Enter Draw'!$J$3:$J$252,0),1)="co","co",IF(INDEX('Enter Draw'!$D$3:$G$252,MATCH(SMALL('Enter Draw'!$J$3:$J$252,D243),'Enter Draw'!$J$3:$J$252,0),1)="yco","yco",D243)))</f>
        <v/>
      </c>
      <c r="G243" t="str">
        <f>IFERROR(INDEX('Enter Draw'!$D$3:$G$252,MATCH(SMALL('Enter Draw'!$J$3:$J$252,D243),'Enter Draw'!$J$3:$J$252,0),3),"")</f>
        <v/>
      </c>
      <c r="H243" t="str">
        <f>IFERROR(INDEX('Enter Draw'!$D$3:$G$252,MATCH(SMALL('Enter Draw'!$J$3:$J$252,D243),'Enter Draw'!$J$3:$J$252,0),4),"")</f>
        <v/>
      </c>
      <c r="J243" s="1" t="str">
        <f t="shared" si="83"/>
        <v/>
      </c>
      <c r="K243" t="str">
        <f>IFERROR(INDEX('Enter Draw'!$E$3:$G$252,MATCH(SMALL('Enter Draw'!$K$3:$K$252,D243),'Enter Draw'!$K$3:$K$252,0),2),"")</f>
        <v/>
      </c>
      <c r="L243" t="str">
        <f>IFERROR(INDEX('Enter Draw'!$E$3:$G$252,MATCH(SMALL('Enter Draw'!$K$3:$K$252,D243),'Enter Draw'!$K$3:$K$252,0),3),"")</f>
        <v/>
      </c>
      <c r="N243" s="1" t="str">
        <f t="shared" si="84"/>
        <v/>
      </c>
      <c r="O243" t="str">
        <f>IFERROR(INDEX('Enter Draw'!$A$3:$I$252,MATCH(SMALL('Enter Draw'!$L$3:$L$252,Q243),'Enter Draw'!$L$3:$L$252,0),6),"")</f>
        <v/>
      </c>
      <c r="P243" t="str">
        <f>IFERROR(INDEX('Enter Draw'!$A$3:$G$252,MATCH(SMALL('Enter Draw'!$L$3:$L$252,Q243),'Enter Draw'!$L$3:$L$252,0),7),"")</f>
        <v/>
      </c>
      <c r="Q243">
        <v>202</v>
      </c>
      <c r="S243" s="1" t="str">
        <f t="shared" si="68"/>
        <v/>
      </c>
      <c r="T243" t="str">
        <f>IFERROR(INDEX('Enter Draw'!$A$3:$I$252,MATCH(SMALL('Enter Draw'!$M$3:$M$252,V243),'Enter Draw'!$M$3:$M$252,0),6),"")</f>
        <v/>
      </c>
      <c r="U243" t="str">
        <f>IFERROR(INDEX('Enter Draw'!$A$3:$G$252,MATCH(SMALL('Enter Draw'!$M$3:$M$252,V243),'Enter Draw'!$M$3:$M$252,0),7),"")</f>
        <v/>
      </c>
      <c r="V243">
        <v>242</v>
      </c>
    </row>
    <row r="244" spans="1:22">
      <c r="A244" s="1" t="str">
        <f>IF(B244="","",IF(INDEX('Enter Draw'!$C$3:$G$252,MATCH(SMALL('Enter Draw'!$I$3:$I$252,D244),'Enter Draw'!$I$3:$I$252,0),1)="yco","yco",D244))</f>
        <v/>
      </c>
      <c r="B244" t="str">
        <f>IFERROR(INDEX('Enter Draw'!$C$3:$I$252,MATCH(SMALL('Enter Draw'!$I$3:$I$252,D244),'Enter Draw'!$I$3:$I$252,0),4),"")</f>
        <v/>
      </c>
      <c r="C244" t="str">
        <f>IFERROR(INDEX('Enter Draw'!$C$3:$G$252,MATCH(SMALL('Enter Draw'!$I$3:$I$252,D244),'Enter Draw'!$I$3:$I$252,0),5),"")</f>
        <v/>
      </c>
      <c r="D244">
        <v>203</v>
      </c>
      <c r="F244" s="1" t="str">
        <f>IF(G244="","",IF(INDEX('Enter Draw'!$D$3:$G$252,MATCH(SMALL('Enter Draw'!$J$3:$J$252,D244),'Enter Draw'!$J$3:$J$252,0),1)="co","co",IF(INDEX('Enter Draw'!$D$3:$G$252,MATCH(SMALL('Enter Draw'!$J$3:$J$252,D244),'Enter Draw'!$J$3:$J$252,0),1)="yco","yco",D244)))</f>
        <v/>
      </c>
      <c r="G244" t="str">
        <f>IFERROR(INDEX('Enter Draw'!$D$3:$G$252,MATCH(SMALL('Enter Draw'!$J$3:$J$252,D244),'Enter Draw'!$J$3:$J$252,0),3),"")</f>
        <v/>
      </c>
      <c r="H244" t="str">
        <f>IFERROR(INDEX('Enter Draw'!$D$3:$G$252,MATCH(SMALL('Enter Draw'!$J$3:$J$252,D244),'Enter Draw'!$J$3:$J$252,0),4),"")</f>
        <v/>
      </c>
      <c r="J244" s="1" t="str">
        <f t="shared" si="83"/>
        <v/>
      </c>
      <c r="K244" t="str">
        <f>IFERROR(INDEX('Enter Draw'!$E$3:$G$252,MATCH(SMALL('Enter Draw'!$K$3:$K$252,D244),'Enter Draw'!$K$3:$K$252,0),2),"")</f>
        <v/>
      </c>
      <c r="L244" t="str">
        <f>IFERROR(INDEX('Enter Draw'!$E$3:$G$252,MATCH(SMALL('Enter Draw'!$K$3:$K$252,D244),'Enter Draw'!$K$3:$K$252,0),3),"")</f>
        <v/>
      </c>
      <c r="N244" s="1" t="str">
        <f t="shared" si="84"/>
        <v/>
      </c>
      <c r="O244" t="str">
        <f>IFERROR(INDEX('Enter Draw'!$A$3:$I$252,MATCH(SMALL('Enter Draw'!$L$3:$L$252,Q244),'Enter Draw'!$L$3:$L$252,0),6),"")</f>
        <v/>
      </c>
      <c r="P244" t="str">
        <f>IFERROR(INDEX('Enter Draw'!$A$3:$G$252,MATCH(SMALL('Enter Draw'!$L$3:$L$252,Q244),'Enter Draw'!$L$3:$L$252,0),7),"")</f>
        <v/>
      </c>
      <c r="Q244">
        <v>203</v>
      </c>
      <c r="S244" s="1" t="str">
        <f t="shared" si="68"/>
        <v/>
      </c>
      <c r="T244" t="str">
        <f>IFERROR(INDEX('Enter Draw'!$A$3:$I$252,MATCH(SMALL('Enter Draw'!$M$3:$M$252,V244),'Enter Draw'!$M$3:$M$252,0),6),"")</f>
        <v/>
      </c>
      <c r="U244" t="str">
        <f>IFERROR(INDEX('Enter Draw'!$A$3:$G$252,MATCH(SMALL('Enter Draw'!$M$3:$M$252,V244),'Enter Draw'!$M$3:$M$252,0),7),"")</f>
        <v/>
      </c>
      <c r="V244">
        <v>243</v>
      </c>
    </row>
    <row r="245" spans="1:22">
      <c r="A245" s="1" t="str">
        <f>IF(B245="","",IF(INDEX('Enter Draw'!$C$3:$G$252,MATCH(SMALL('Enter Draw'!$I$3:$I$252,D245),'Enter Draw'!$I$3:$I$252,0),1)="yco","yco",D245))</f>
        <v/>
      </c>
      <c r="B245" t="str">
        <f>IFERROR(INDEX('Enter Draw'!$C$3:$I$252,MATCH(SMALL('Enter Draw'!$I$3:$I$252,D245),'Enter Draw'!$I$3:$I$252,0),4),"")</f>
        <v/>
      </c>
      <c r="C245" t="str">
        <f>IFERROR(INDEX('Enter Draw'!$C$3:$G$252,MATCH(SMALL('Enter Draw'!$I$3:$I$252,D245),'Enter Draw'!$I$3:$I$252,0),5),"")</f>
        <v/>
      </c>
      <c r="D245">
        <v>204</v>
      </c>
      <c r="F245" s="1" t="str">
        <f>IF(G245="","",IF(INDEX('Enter Draw'!$D$3:$G$252,MATCH(SMALL('Enter Draw'!$J$3:$J$252,D245),'Enter Draw'!$J$3:$J$252,0),1)="co","co",IF(INDEX('Enter Draw'!$D$3:$G$252,MATCH(SMALL('Enter Draw'!$J$3:$J$252,D245),'Enter Draw'!$J$3:$J$252,0),1)="yco","yco",D245)))</f>
        <v/>
      </c>
      <c r="G245" t="str">
        <f>IFERROR(INDEX('Enter Draw'!$D$3:$G$252,MATCH(SMALL('Enter Draw'!$J$3:$J$252,D245),'Enter Draw'!$J$3:$J$252,0),3),"")</f>
        <v/>
      </c>
      <c r="H245" t="str">
        <f>IFERROR(INDEX('Enter Draw'!$D$3:$G$252,MATCH(SMALL('Enter Draw'!$J$3:$J$252,D245),'Enter Draw'!$J$3:$J$252,0),4),"")</f>
        <v/>
      </c>
      <c r="J245" s="1" t="str">
        <f t="shared" si="83"/>
        <v/>
      </c>
      <c r="K245" t="str">
        <f>IFERROR(INDEX('Enter Draw'!$E$3:$G$252,MATCH(SMALL('Enter Draw'!$K$3:$K$252,D245),'Enter Draw'!$K$3:$K$252,0),2),"")</f>
        <v/>
      </c>
      <c r="L245" t="str">
        <f>IFERROR(INDEX('Enter Draw'!$E$3:$G$252,MATCH(SMALL('Enter Draw'!$K$3:$K$252,D245),'Enter Draw'!$K$3:$K$252,0),3),"")</f>
        <v/>
      </c>
      <c r="N245" s="1" t="str">
        <f t="shared" si="84"/>
        <v/>
      </c>
      <c r="O245" t="str">
        <f>IFERROR(INDEX('Enter Draw'!$A$3:$I$252,MATCH(SMALL('Enter Draw'!$L$3:$L$252,Q245),'Enter Draw'!$L$3:$L$252,0),6),"")</f>
        <v/>
      </c>
      <c r="P245" t="str">
        <f>IFERROR(INDEX('Enter Draw'!$A$3:$G$252,MATCH(SMALL('Enter Draw'!$L$3:$L$252,Q245),'Enter Draw'!$L$3:$L$252,0),7),"")</f>
        <v/>
      </c>
      <c r="Q245">
        <v>204</v>
      </c>
      <c r="S245" s="1" t="str">
        <f t="shared" si="68"/>
        <v/>
      </c>
      <c r="T245" t="str">
        <f>IFERROR(INDEX('Enter Draw'!$A$3:$I$252,MATCH(SMALL('Enter Draw'!$M$3:$M$252,V245),'Enter Draw'!$M$3:$M$252,0),6),"")</f>
        <v/>
      </c>
      <c r="U245" t="str">
        <f>IFERROR(INDEX('Enter Draw'!$A$3:$G$252,MATCH(SMALL('Enter Draw'!$M$3:$M$252,V245),'Enter Draw'!$M$3:$M$252,0),7),"")</f>
        <v/>
      </c>
      <c r="V245">
        <v>244</v>
      </c>
    </row>
    <row r="246" spans="1:22">
      <c r="A246" s="1" t="str">
        <f>IF(B246="","",IF(INDEX('Enter Draw'!$C$3:$G$252,MATCH(SMALL('Enter Draw'!$I$3:$I$252,D246),'Enter Draw'!$I$3:$I$252,0),1)="yco","yco",D246))</f>
        <v/>
      </c>
      <c r="B246" t="str">
        <f>IFERROR(INDEX('Enter Draw'!$C$3:$I$252,MATCH(SMALL('Enter Draw'!$I$3:$I$252,D246),'Enter Draw'!$I$3:$I$252,0),4),"")</f>
        <v/>
      </c>
      <c r="C246" t="str">
        <f>IFERROR(INDEX('Enter Draw'!$C$3:$G$252,MATCH(SMALL('Enter Draw'!$I$3:$I$252,D246),'Enter Draw'!$I$3:$I$252,0),5),"")</f>
        <v/>
      </c>
      <c r="D246">
        <v>205</v>
      </c>
      <c r="F246" s="1" t="str">
        <f>IF(G246="","",IF(INDEX('Enter Draw'!$D$3:$G$252,MATCH(SMALL('Enter Draw'!$J$3:$J$252,D246),'Enter Draw'!$J$3:$J$252,0),1)="co","co",IF(INDEX('Enter Draw'!$D$3:$G$252,MATCH(SMALL('Enter Draw'!$J$3:$J$252,D246),'Enter Draw'!$J$3:$J$252,0),1)="yco","yco",D246)))</f>
        <v/>
      </c>
      <c r="G246" t="str">
        <f>IFERROR(INDEX('Enter Draw'!$D$3:$G$252,MATCH(SMALL('Enter Draw'!$J$3:$J$252,D246),'Enter Draw'!$J$3:$J$252,0),3),"")</f>
        <v/>
      </c>
      <c r="H246" t="str">
        <f>IFERROR(INDEX('Enter Draw'!$D$3:$G$252,MATCH(SMALL('Enter Draw'!$J$3:$J$252,D246),'Enter Draw'!$J$3:$J$252,0),4),"")</f>
        <v/>
      </c>
      <c r="J246" s="1" t="str">
        <f t="shared" si="83"/>
        <v/>
      </c>
      <c r="K246" t="str">
        <f>IFERROR(INDEX('Enter Draw'!$E$3:$G$252,MATCH(SMALL('Enter Draw'!$K$3:$K$252,D246),'Enter Draw'!$K$3:$K$252,0),2),"")</f>
        <v/>
      </c>
      <c r="L246" t="str">
        <f>IFERROR(INDEX('Enter Draw'!$E$3:$G$252,MATCH(SMALL('Enter Draw'!$K$3:$K$252,D246),'Enter Draw'!$K$3:$K$252,0),3),"")</f>
        <v/>
      </c>
      <c r="N246" s="1" t="str">
        <f t="shared" si="84"/>
        <v/>
      </c>
      <c r="O246" t="str">
        <f>IFERROR(INDEX('Enter Draw'!$A$3:$I$252,MATCH(SMALL('Enter Draw'!$L$3:$L$252,Q246),'Enter Draw'!$L$3:$L$252,0),6),"")</f>
        <v/>
      </c>
      <c r="P246" t="str">
        <f>IFERROR(INDEX('Enter Draw'!$A$3:$G$252,MATCH(SMALL('Enter Draw'!$L$3:$L$252,Q246),'Enter Draw'!$L$3:$L$252,0),7),"")</f>
        <v/>
      </c>
      <c r="Q246">
        <v>205</v>
      </c>
      <c r="S246" s="1" t="str">
        <f t="shared" si="68"/>
        <v/>
      </c>
      <c r="T246" t="str">
        <f>IFERROR(INDEX('Enter Draw'!$A$3:$I$252,MATCH(SMALL('Enter Draw'!$M$3:$M$252,V246),'Enter Draw'!$M$3:$M$252,0),6),"")</f>
        <v/>
      </c>
      <c r="U246" t="str">
        <f>IFERROR(INDEX('Enter Draw'!$A$3:$G$252,MATCH(SMALL('Enter Draw'!$M$3:$M$252,V246),'Enter Draw'!$M$3:$M$252,0),7),"")</f>
        <v/>
      </c>
      <c r="V246">
        <v>245</v>
      </c>
    </row>
    <row r="247" spans="1:22">
      <c r="S247" s="1" t="str">
        <f t="shared" si="68"/>
        <v/>
      </c>
      <c r="T247" t="str">
        <f>IFERROR(INDEX('Enter Draw'!$A$3:$I$252,MATCH(SMALL('Enter Draw'!$M$3:$M$252,V247),'Enter Draw'!$M$3:$M$252,0),6),"")</f>
        <v/>
      </c>
      <c r="U247" t="str">
        <f>IFERROR(INDEX('Enter Draw'!$A$3:$G$252,MATCH(SMALL('Enter Draw'!$M$3:$M$252,V247),'Enter Draw'!$M$3:$M$252,0),7),"")</f>
        <v/>
      </c>
      <c r="V247">
        <v>246</v>
      </c>
    </row>
    <row r="248" spans="1:22">
      <c r="A248" s="1" t="str">
        <f>IF(B248="","",IF(INDEX('Enter Draw'!$C$3:$G$252,MATCH(SMALL('Enter Draw'!$I$3:$I$252,D248),'Enter Draw'!$I$3:$I$252,0),1)="yco","yco",D248))</f>
        <v/>
      </c>
      <c r="B248" t="str">
        <f>IFERROR(INDEX('Enter Draw'!$C$3:$I$252,MATCH(SMALL('Enter Draw'!$I$3:$I$252,D248),'Enter Draw'!$I$3:$I$252,0),4),"")</f>
        <v/>
      </c>
      <c r="C248" t="str">
        <f>IFERROR(INDEX('Enter Draw'!$C$3:$G$252,MATCH(SMALL('Enter Draw'!$I$3:$I$252,D248),'Enter Draw'!$I$3:$I$252,0),5),"")</f>
        <v/>
      </c>
      <c r="D248">
        <v>206</v>
      </c>
      <c r="F248" s="1" t="str">
        <f>IF(G248="","",IF(INDEX('Enter Draw'!$D$3:$G$252,MATCH(SMALL('Enter Draw'!$J$3:$J$252,D248),'Enter Draw'!$J$3:$J$252,0),1)="co","co",IF(INDEX('Enter Draw'!$D$3:$G$252,MATCH(SMALL('Enter Draw'!$J$3:$J$252,D248),'Enter Draw'!$J$3:$J$252,0),1)="yco","yco",D248)))</f>
        <v/>
      </c>
      <c r="G248" t="str">
        <f>IFERROR(INDEX('Enter Draw'!$D$3:$G$252,MATCH(SMALL('Enter Draw'!$J$3:$J$252,D248),'Enter Draw'!$J$3:$J$252,0),3),"")</f>
        <v/>
      </c>
      <c r="H248" t="str">
        <f>IFERROR(INDEX('Enter Draw'!$D$3:$G$252,MATCH(SMALL('Enter Draw'!$J$3:$J$252,D248),'Enter Draw'!$J$3:$J$252,0),4),"")</f>
        <v/>
      </c>
      <c r="J248" s="1" t="str">
        <f t="shared" ref="J248:J252" si="85">IF(K248="","",D248)</f>
        <v/>
      </c>
      <c r="K248" t="str">
        <f>IFERROR(INDEX('Enter Draw'!$E$3:$G$252,MATCH(SMALL('Enter Draw'!$K$3:$K$252,D248),'Enter Draw'!$K$3:$K$252,0),2),"")</f>
        <v/>
      </c>
      <c r="L248" t="str">
        <f>IFERROR(INDEX('Enter Draw'!$E$3:$G$252,MATCH(SMALL('Enter Draw'!$K$3:$K$252,D248),'Enter Draw'!$K$3:$K$252,0),3),"")</f>
        <v/>
      </c>
      <c r="N248" s="1" t="str">
        <f t="shared" ref="N248:N252" si="86">IF(O248="","",Q248)</f>
        <v/>
      </c>
      <c r="O248" t="str">
        <f>IFERROR(INDEX('Enter Draw'!$A$3:$I$252,MATCH(SMALL('Enter Draw'!$L$3:$L$252,Q248),'Enter Draw'!$L$3:$L$252,0),6),"")</f>
        <v/>
      </c>
      <c r="P248" t="str">
        <f>IFERROR(INDEX('Enter Draw'!$A$3:$G$252,MATCH(SMALL('Enter Draw'!$L$3:$L$252,Q248),'Enter Draw'!$L$3:$L$252,0),7),"")</f>
        <v/>
      </c>
      <c r="Q248">
        <v>206</v>
      </c>
      <c r="S248" s="1" t="str">
        <f t="shared" si="68"/>
        <v/>
      </c>
      <c r="T248" t="str">
        <f>IFERROR(INDEX('Enter Draw'!$A$3:$I$252,MATCH(SMALL('Enter Draw'!$M$3:$M$252,V248),'Enter Draw'!$M$3:$M$252,0),6),"")</f>
        <v/>
      </c>
      <c r="U248" t="str">
        <f>IFERROR(INDEX('Enter Draw'!$A$3:$G$252,MATCH(SMALL('Enter Draw'!$M$3:$M$252,V248),'Enter Draw'!$M$3:$M$252,0),7),"")</f>
        <v/>
      </c>
      <c r="V248">
        <v>247</v>
      </c>
    </row>
    <row r="249" spans="1:22">
      <c r="A249" s="1" t="str">
        <f>IF(B249="","",IF(INDEX('Enter Draw'!$C$3:$G$252,MATCH(SMALL('Enter Draw'!$I$3:$I$252,D249),'Enter Draw'!$I$3:$I$252,0),1)="yco","yco",D249))</f>
        <v/>
      </c>
      <c r="B249" t="str">
        <f>IFERROR(INDEX('Enter Draw'!$C$3:$I$252,MATCH(SMALL('Enter Draw'!$I$3:$I$252,D249),'Enter Draw'!$I$3:$I$252,0),4),"")</f>
        <v/>
      </c>
      <c r="C249" t="str">
        <f>IFERROR(INDEX('Enter Draw'!$C$3:$G$252,MATCH(SMALL('Enter Draw'!$I$3:$I$252,D249),'Enter Draw'!$I$3:$I$252,0),5),"")</f>
        <v/>
      </c>
      <c r="D249">
        <v>207</v>
      </c>
      <c r="F249" s="1" t="str">
        <f>IF(G249="","",IF(INDEX('Enter Draw'!$D$3:$G$252,MATCH(SMALL('Enter Draw'!$J$3:$J$252,D249),'Enter Draw'!$J$3:$J$252,0),1)="co","co",IF(INDEX('Enter Draw'!$D$3:$G$252,MATCH(SMALL('Enter Draw'!$J$3:$J$252,D249),'Enter Draw'!$J$3:$J$252,0),1)="yco","yco",D249)))</f>
        <v/>
      </c>
      <c r="G249" t="str">
        <f>IFERROR(INDEX('Enter Draw'!$D$3:$G$252,MATCH(SMALL('Enter Draw'!$J$3:$J$252,D249),'Enter Draw'!$J$3:$J$252,0),3),"")</f>
        <v/>
      </c>
      <c r="H249" t="str">
        <f>IFERROR(INDEX('Enter Draw'!$D$3:$G$252,MATCH(SMALL('Enter Draw'!$J$3:$J$252,D249),'Enter Draw'!$J$3:$J$252,0),4),"")</f>
        <v/>
      </c>
      <c r="J249" s="1" t="str">
        <f t="shared" si="85"/>
        <v/>
      </c>
      <c r="K249" t="str">
        <f>IFERROR(INDEX('Enter Draw'!$E$3:$G$252,MATCH(SMALL('Enter Draw'!$K$3:$K$252,D249),'Enter Draw'!$K$3:$K$252,0),2),"")</f>
        <v/>
      </c>
      <c r="L249" t="str">
        <f>IFERROR(INDEX('Enter Draw'!$E$3:$G$252,MATCH(SMALL('Enter Draw'!$K$3:$K$252,D249),'Enter Draw'!$K$3:$K$252,0),3),"")</f>
        <v/>
      </c>
      <c r="N249" s="1" t="str">
        <f t="shared" si="86"/>
        <v/>
      </c>
      <c r="O249" t="str">
        <f>IFERROR(INDEX('Enter Draw'!$A$3:$I$252,MATCH(SMALL('Enter Draw'!$L$3:$L$252,Q249),'Enter Draw'!$L$3:$L$252,0),6),"")</f>
        <v/>
      </c>
      <c r="P249" t="str">
        <f>IFERROR(INDEX('Enter Draw'!$A$3:$G$252,MATCH(SMALL('Enter Draw'!$L$3:$L$252,Q249),'Enter Draw'!$L$3:$L$252,0),7),"")</f>
        <v/>
      </c>
      <c r="Q249">
        <v>207</v>
      </c>
      <c r="S249" s="1" t="str">
        <f t="shared" si="68"/>
        <v/>
      </c>
      <c r="T249" t="str">
        <f>IFERROR(INDEX('Enter Draw'!$A$3:$I$252,MATCH(SMALL('Enter Draw'!$M$3:$M$252,V249),'Enter Draw'!$M$3:$M$252,0),6),"")</f>
        <v/>
      </c>
      <c r="U249" t="str">
        <f>IFERROR(INDEX('Enter Draw'!$A$3:$G$252,MATCH(SMALL('Enter Draw'!$M$3:$M$252,V249),'Enter Draw'!$M$3:$M$252,0),7),"")</f>
        <v/>
      </c>
      <c r="V249">
        <v>248</v>
      </c>
    </row>
    <row r="250" spans="1:22">
      <c r="A250" s="1" t="str">
        <f>IF(B250="","",IF(INDEX('Enter Draw'!$C$3:$G$252,MATCH(SMALL('Enter Draw'!$I$3:$I$252,D250),'Enter Draw'!$I$3:$I$252,0),1)="yco","yco",D250))</f>
        <v/>
      </c>
      <c r="B250" t="str">
        <f>IFERROR(INDEX('Enter Draw'!$C$3:$I$252,MATCH(SMALL('Enter Draw'!$I$3:$I$252,D250),'Enter Draw'!$I$3:$I$252,0),4),"")</f>
        <v/>
      </c>
      <c r="C250" t="str">
        <f>IFERROR(INDEX('Enter Draw'!$C$3:$G$252,MATCH(SMALL('Enter Draw'!$I$3:$I$252,D250),'Enter Draw'!$I$3:$I$252,0),5),"")</f>
        <v/>
      </c>
      <c r="D250">
        <v>208</v>
      </c>
      <c r="F250" s="1" t="str">
        <f>IF(G250="","",IF(INDEX('Enter Draw'!$D$3:$G$252,MATCH(SMALL('Enter Draw'!$J$3:$J$252,D250),'Enter Draw'!$J$3:$J$252,0),1)="co","co",IF(INDEX('Enter Draw'!$D$3:$G$252,MATCH(SMALL('Enter Draw'!$J$3:$J$252,D250),'Enter Draw'!$J$3:$J$252,0),1)="yco","yco",D250)))</f>
        <v/>
      </c>
      <c r="G250" t="str">
        <f>IFERROR(INDEX('Enter Draw'!$D$3:$G$252,MATCH(SMALL('Enter Draw'!$J$3:$J$252,D250),'Enter Draw'!$J$3:$J$252,0),3),"")</f>
        <v/>
      </c>
      <c r="H250" t="str">
        <f>IFERROR(INDEX('Enter Draw'!$D$3:$G$252,MATCH(SMALL('Enter Draw'!$J$3:$J$252,D250),'Enter Draw'!$J$3:$J$252,0),4),"")</f>
        <v/>
      </c>
      <c r="J250" s="1" t="str">
        <f t="shared" si="85"/>
        <v/>
      </c>
      <c r="K250" t="str">
        <f>IFERROR(INDEX('Enter Draw'!$E$3:$G$252,MATCH(SMALL('Enter Draw'!$K$3:$K$252,D250),'Enter Draw'!$K$3:$K$252,0),2),"")</f>
        <v/>
      </c>
      <c r="L250" t="str">
        <f>IFERROR(INDEX('Enter Draw'!$E$3:$G$252,MATCH(SMALL('Enter Draw'!$K$3:$K$252,D250),'Enter Draw'!$K$3:$K$252,0),3),"")</f>
        <v/>
      </c>
      <c r="N250" s="1" t="str">
        <f t="shared" si="86"/>
        <v/>
      </c>
      <c r="O250" t="str">
        <f>IFERROR(INDEX('Enter Draw'!$A$3:$I$252,MATCH(SMALL('Enter Draw'!$L$3:$L$252,Q250),'Enter Draw'!$L$3:$L$252,0),6),"")</f>
        <v/>
      </c>
      <c r="P250" t="str">
        <f>IFERROR(INDEX('Enter Draw'!$A$3:$G$252,MATCH(SMALL('Enter Draw'!$L$3:$L$252,Q250),'Enter Draw'!$L$3:$L$252,0),7),"")</f>
        <v/>
      </c>
      <c r="Q250">
        <v>208</v>
      </c>
      <c r="S250" s="1" t="str">
        <f t="shared" si="68"/>
        <v/>
      </c>
      <c r="T250" t="str">
        <f>IFERROR(INDEX('Enter Draw'!$A$3:$I$252,MATCH(SMALL('Enter Draw'!$M$3:$M$252,V250),'Enter Draw'!$M$3:$M$252,0),6),"")</f>
        <v/>
      </c>
      <c r="U250" t="str">
        <f>IFERROR(INDEX('Enter Draw'!$A$3:$G$252,MATCH(SMALL('Enter Draw'!$M$3:$M$252,V250),'Enter Draw'!$M$3:$M$252,0),7),"")</f>
        <v/>
      </c>
      <c r="V250">
        <v>249</v>
      </c>
    </row>
    <row r="251" spans="1:22">
      <c r="A251" s="1" t="str">
        <f>IF(B251="","",IF(INDEX('Enter Draw'!$C$3:$G$252,MATCH(SMALL('Enter Draw'!$I$3:$I$252,D251),'Enter Draw'!$I$3:$I$252,0),1)="yco","yco",D251))</f>
        <v/>
      </c>
      <c r="B251" t="str">
        <f>IFERROR(INDEX('Enter Draw'!$C$3:$I$252,MATCH(SMALL('Enter Draw'!$I$3:$I$252,D251),'Enter Draw'!$I$3:$I$252,0),4),"")</f>
        <v/>
      </c>
      <c r="C251" t="str">
        <f>IFERROR(INDEX('Enter Draw'!$C$3:$G$252,MATCH(SMALL('Enter Draw'!$I$3:$I$252,D251),'Enter Draw'!$I$3:$I$252,0),5),"")</f>
        <v/>
      </c>
      <c r="D251">
        <v>209</v>
      </c>
      <c r="F251" s="1" t="str">
        <f>IF(G251="","",IF(INDEX('Enter Draw'!$D$3:$G$252,MATCH(SMALL('Enter Draw'!$J$3:$J$252,D251),'Enter Draw'!$J$3:$J$252,0),1)="co","co",IF(INDEX('Enter Draw'!$D$3:$G$252,MATCH(SMALL('Enter Draw'!$J$3:$J$252,D251),'Enter Draw'!$J$3:$J$252,0),1)="yco","yco",D251)))</f>
        <v/>
      </c>
      <c r="G251" t="str">
        <f>IFERROR(INDEX('Enter Draw'!$D$3:$G$252,MATCH(SMALL('Enter Draw'!$J$3:$J$252,D251),'Enter Draw'!$J$3:$J$252,0),3),"")</f>
        <v/>
      </c>
      <c r="H251" t="str">
        <f>IFERROR(INDEX('Enter Draw'!$D$3:$G$252,MATCH(SMALL('Enter Draw'!$J$3:$J$252,D251),'Enter Draw'!$J$3:$J$252,0),4),"")</f>
        <v/>
      </c>
      <c r="J251" s="1" t="str">
        <f t="shared" si="85"/>
        <v/>
      </c>
      <c r="K251" t="str">
        <f>IFERROR(INDEX('Enter Draw'!$E$3:$G$252,MATCH(SMALL('Enter Draw'!$K$3:$K$252,D251),'Enter Draw'!$K$3:$K$252,0),2),"")</f>
        <v/>
      </c>
      <c r="L251" t="str">
        <f>IFERROR(INDEX('Enter Draw'!$E$3:$G$252,MATCH(SMALL('Enter Draw'!$K$3:$K$252,D251),'Enter Draw'!$K$3:$K$252,0),3),"")</f>
        <v/>
      </c>
      <c r="N251" s="1" t="str">
        <f t="shared" si="86"/>
        <v/>
      </c>
      <c r="O251" t="str">
        <f>IFERROR(INDEX('Enter Draw'!$A$3:$I$252,MATCH(SMALL('Enter Draw'!$L$3:$L$252,Q251),'Enter Draw'!$L$3:$L$252,0),6),"")</f>
        <v/>
      </c>
      <c r="P251" t="str">
        <f>IFERROR(INDEX('Enter Draw'!$A$3:$G$252,MATCH(SMALL('Enter Draw'!$L$3:$L$252,Q251),'Enter Draw'!$L$3:$L$252,0),7),"")</f>
        <v/>
      </c>
      <c r="Q251">
        <v>209</v>
      </c>
      <c r="S251" s="1" t="str">
        <f t="shared" si="68"/>
        <v/>
      </c>
      <c r="T251" t="str">
        <f>IFERROR(INDEX('Enter Draw'!$A$3:$I$252,MATCH(SMALL('Enter Draw'!$M$3:$M$252,V251),'Enter Draw'!$M$3:$M$252,0),6),"")</f>
        <v/>
      </c>
      <c r="U251" t="str">
        <f>IFERROR(INDEX('Enter Draw'!$A$3:$G$252,MATCH(SMALL('Enter Draw'!$M$3:$M$252,V251),'Enter Draw'!$M$3:$M$252,0),7),"")</f>
        <v/>
      </c>
      <c r="V251">
        <v>250</v>
      </c>
    </row>
    <row r="252" spans="1:22">
      <c r="A252" s="1" t="str">
        <f>IF(B252="","",IF(INDEX('Enter Draw'!$C$3:$G$252,MATCH(SMALL('Enter Draw'!$I$3:$I$252,D252),'Enter Draw'!$I$3:$I$252,0),1)="yco","yco",D252))</f>
        <v/>
      </c>
      <c r="B252" t="str">
        <f>IFERROR(INDEX('Enter Draw'!$C$3:$I$252,MATCH(SMALL('Enter Draw'!$I$3:$I$252,D252),'Enter Draw'!$I$3:$I$252,0),4),"")</f>
        <v/>
      </c>
      <c r="C252" t="str">
        <f>IFERROR(INDEX('Enter Draw'!$C$3:$G$252,MATCH(SMALL('Enter Draw'!$I$3:$I$252,D252),'Enter Draw'!$I$3:$I$252,0),5),"")</f>
        <v/>
      </c>
      <c r="D252">
        <v>210</v>
      </c>
      <c r="F252" s="1" t="str">
        <f>IF(G252="","",IF(INDEX('Enter Draw'!$D$3:$G$252,MATCH(SMALL('Enter Draw'!$J$3:$J$252,D252),'Enter Draw'!$J$3:$J$252,0),1)="co","co",IF(INDEX('Enter Draw'!$D$3:$G$252,MATCH(SMALL('Enter Draw'!$J$3:$J$252,D252),'Enter Draw'!$J$3:$J$252,0),1)="yco","yco",D252)))</f>
        <v/>
      </c>
      <c r="G252" t="str">
        <f>IFERROR(INDEX('Enter Draw'!$D$3:$G$252,MATCH(SMALL('Enter Draw'!$J$3:$J$252,D252),'Enter Draw'!$J$3:$J$252,0),3),"")</f>
        <v/>
      </c>
      <c r="H252" t="str">
        <f>IFERROR(INDEX('Enter Draw'!$D$3:$G$252,MATCH(SMALL('Enter Draw'!$J$3:$J$252,D252),'Enter Draw'!$J$3:$J$252,0),4),"")</f>
        <v/>
      </c>
      <c r="J252" s="1" t="str">
        <f t="shared" si="85"/>
        <v/>
      </c>
      <c r="K252" t="str">
        <f>IFERROR(INDEX('Enter Draw'!$E$3:$G$252,MATCH(SMALL('Enter Draw'!$K$3:$K$252,D252),'Enter Draw'!$K$3:$K$252,0),2),"")</f>
        <v/>
      </c>
      <c r="L252" t="str">
        <f>IFERROR(INDEX('Enter Draw'!$E$3:$G$252,MATCH(SMALL('Enter Draw'!$K$3:$K$252,D252),'Enter Draw'!$K$3:$K$252,0),3),"")</f>
        <v/>
      </c>
      <c r="N252" s="1" t="str">
        <f t="shared" si="86"/>
        <v/>
      </c>
      <c r="O252" t="str">
        <f>IFERROR(INDEX('Enter Draw'!$A$3:$I$252,MATCH(SMALL('Enter Draw'!$L$3:$L$252,Q252),'Enter Draw'!$L$3:$L$252,0),6),"")</f>
        <v/>
      </c>
      <c r="P252" t="str">
        <f>IFERROR(INDEX('Enter Draw'!$A$3:$G$252,MATCH(SMALL('Enter Draw'!$L$3:$L$252,Q252),'Enter Draw'!$L$3:$L$252,0),7),"")</f>
        <v/>
      </c>
      <c r="Q252">
        <v>210</v>
      </c>
    </row>
    <row r="254" spans="1:22">
      <c r="A254" s="1" t="str">
        <f>IF(B254="","",IF(INDEX('Enter Draw'!$C$3:$G$252,MATCH(SMALL('Enter Draw'!$I$3:$I$252,D254),'Enter Draw'!$I$3:$I$252,0),1)="yco","yco",D254))</f>
        <v/>
      </c>
      <c r="B254" t="str">
        <f>IFERROR(INDEX('Enter Draw'!$C$3:$I$252,MATCH(SMALL('Enter Draw'!$I$3:$I$252,D254),'Enter Draw'!$I$3:$I$252,0),4),"")</f>
        <v/>
      </c>
      <c r="C254" t="str">
        <f>IFERROR(INDEX('Enter Draw'!$C$3:$G$252,MATCH(SMALL('Enter Draw'!$I$3:$I$252,D254),'Enter Draw'!$I$3:$I$252,0),5),"")</f>
        <v/>
      </c>
      <c r="D254">
        <v>211</v>
      </c>
      <c r="F254" s="1" t="str">
        <f>IF(G254="","",IF(INDEX('Enter Draw'!$D$3:$G$252,MATCH(SMALL('Enter Draw'!$J$3:$J$252,D254),'Enter Draw'!$J$3:$J$252,0),1)="co","co",IF(INDEX('Enter Draw'!$D$3:$G$252,MATCH(SMALL('Enter Draw'!$J$3:$J$252,D254),'Enter Draw'!$J$3:$J$252,0),1)="yco","yco",D254)))</f>
        <v/>
      </c>
      <c r="G254" t="str">
        <f>IFERROR(INDEX('Enter Draw'!$D$3:$G$252,MATCH(SMALL('Enter Draw'!$J$3:$J$252,D254),'Enter Draw'!$J$3:$J$252,0),3),"")</f>
        <v/>
      </c>
      <c r="H254" t="str">
        <f>IFERROR(INDEX('Enter Draw'!$D$3:$G$252,MATCH(SMALL('Enter Draw'!$J$3:$J$252,D254),'Enter Draw'!$J$3:$J$252,0),4),"")</f>
        <v/>
      </c>
      <c r="J254" s="1" t="str">
        <f t="shared" ref="J254:J258" si="87">IF(K254="","",D254)</f>
        <v/>
      </c>
      <c r="K254" t="str">
        <f>IFERROR(INDEX('Enter Draw'!$E$3:$G$252,MATCH(SMALL('Enter Draw'!$K$3:$K$252,D254),'Enter Draw'!$K$3:$K$252,0),2),"")</f>
        <v/>
      </c>
      <c r="L254" t="str">
        <f>IFERROR(INDEX('Enter Draw'!$E$3:$G$252,MATCH(SMALL('Enter Draw'!$K$3:$K$252,D254),'Enter Draw'!$K$3:$K$252,0),3),"")</f>
        <v/>
      </c>
      <c r="N254" s="1" t="str">
        <f t="shared" ref="N254:N258" si="88">IF(O254="","",Q254)</f>
        <v/>
      </c>
      <c r="O254" t="str">
        <f>IFERROR(INDEX('Enter Draw'!$A$3:$I$252,MATCH(SMALL('Enter Draw'!$L$3:$L$252,Q254),'Enter Draw'!$L$3:$L$252,0),6),"")</f>
        <v/>
      </c>
      <c r="P254" t="str">
        <f>IFERROR(INDEX('Enter Draw'!$A$3:$G$252,MATCH(SMALL('Enter Draw'!$L$3:$L$252,Q254),'Enter Draw'!$L$3:$L$252,0),7),"")</f>
        <v/>
      </c>
      <c r="Q254">
        <v>211</v>
      </c>
    </row>
    <row r="255" spans="1:22">
      <c r="A255" s="1" t="str">
        <f>IF(B255="","",IF(INDEX('Enter Draw'!$C$3:$G$252,MATCH(SMALL('Enter Draw'!$I$3:$I$252,D255),'Enter Draw'!$I$3:$I$252,0),1)="yco","yco",D255))</f>
        <v/>
      </c>
      <c r="B255" t="str">
        <f>IFERROR(INDEX('Enter Draw'!$C$3:$I$252,MATCH(SMALL('Enter Draw'!$I$3:$I$252,D255),'Enter Draw'!$I$3:$I$252,0),4),"")</f>
        <v/>
      </c>
      <c r="C255" t="str">
        <f>IFERROR(INDEX('Enter Draw'!$C$3:$G$252,MATCH(SMALL('Enter Draw'!$I$3:$I$252,D255),'Enter Draw'!$I$3:$I$252,0),5),"")</f>
        <v/>
      </c>
      <c r="D255">
        <v>212</v>
      </c>
      <c r="F255" s="1" t="str">
        <f>IF(G255="","",IF(INDEX('Enter Draw'!$D$3:$G$252,MATCH(SMALL('Enter Draw'!$J$3:$J$252,D255),'Enter Draw'!$J$3:$J$252,0),1)="co","co",IF(INDEX('Enter Draw'!$D$3:$G$252,MATCH(SMALL('Enter Draw'!$J$3:$J$252,D255),'Enter Draw'!$J$3:$J$252,0),1)="yco","yco",D255)))</f>
        <v/>
      </c>
      <c r="G255" t="str">
        <f>IFERROR(INDEX('Enter Draw'!$D$3:$G$252,MATCH(SMALL('Enter Draw'!$J$3:$J$252,D255),'Enter Draw'!$J$3:$J$252,0),3),"")</f>
        <v/>
      </c>
      <c r="H255" t="str">
        <f>IFERROR(INDEX('Enter Draw'!$D$3:$G$252,MATCH(SMALL('Enter Draw'!$J$3:$J$252,D255),'Enter Draw'!$J$3:$J$252,0),4),"")</f>
        <v/>
      </c>
      <c r="J255" s="1" t="str">
        <f t="shared" si="87"/>
        <v/>
      </c>
      <c r="K255" t="str">
        <f>IFERROR(INDEX('Enter Draw'!$E$3:$G$252,MATCH(SMALL('Enter Draw'!$K$3:$K$252,D255),'Enter Draw'!$K$3:$K$252,0),2),"")</f>
        <v/>
      </c>
      <c r="L255" t="str">
        <f>IFERROR(INDEX('Enter Draw'!$E$3:$G$252,MATCH(SMALL('Enter Draw'!$K$3:$K$252,D255),'Enter Draw'!$K$3:$K$252,0),3),"")</f>
        <v/>
      </c>
      <c r="N255" s="1" t="str">
        <f t="shared" si="88"/>
        <v/>
      </c>
      <c r="O255" t="str">
        <f>IFERROR(INDEX('Enter Draw'!$A$3:$I$252,MATCH(SMALL('Enter Draw'!$L$3:$L$252,Q255),'Enter Draw'!$L$3:$L$252,0),6),"")</f>
        <v/>
      </c>
      <c r="P255" t="str">
        <f>IFERROR(INDEX('Enter Draw'!$A$3:$G$252,MATCH(SMALL('Enter Draw'!$L$3:$L$252,Q255),'Enter Draw'!$L$3:$L$252,0),7),"")</f>
        <v/>
      </c>
      <c r="Q255">
        <v>212</v>
      </c>
    </row>
    <row r="256" spans="1:22">
      <c r="A256" s="1" t="str">
        <f>IF(B256="","",IF(INDEX('Enter Draw'!$C$3:$G$252,MATCH(SMALL('Enter Draw'!$I$3:$I$252,D256),'Enter Draw'!$I$3:$I$252,0),1)="yco","yco",D256))</f>
        <v/>
      </c>
      <c r="B256" t="str">
        <f>IFERROR(INDEX('Enter Draw'!$C$3:$I$252,MATCH(SMALL('Enter Draw'!$I$3:$I$252,D256),'Enter Draw'!$I$3:$I$252,0),4),"")</f>
        <v/>
      </c>
      <c r="C256" t="str">
        <f>IFERROR(INDEX('Enter Draw'!$C$3:$G$252,MATCH(SMALL('Enter Draw'!$I$3:$I$252,D256),'Enter Draw'!$I$3:$I$252,0),5),"")</f>
        <v/>
      </c>
      <c r="D256">
        <v>213</v>
      </c>
      <c r="F256" s="1" t="str">
        <f>IF(G256="","",IF(INDEX('Enter Draw'!$D$3:$G$252,MATCH(SMALL('Enter Draw'!$J$3:$J$252,D256),'Enter Draw'!$J$3:$J$252,0),1)="co","co",IF(INDEX('Enter Draw'!$D$3:$G$252,MATCH(SMALL('Enter Draw'!$J$3:$J$252,D256),'Enter Draw'!$J$3:$J$252,0),1)="yco","yco",D256)))</f>
        <v/>
      </c>
      <c r="G256" t="str">
        <f>IFERROR(INDEX('Enter Draw'!$D$3:$G$252,MATCH(SMALL('Enter Draw'!$J$3:$J$252,D256),'Enter Draw'!$J$3:$J$252,0),3),"")</f>
        <v/>
      </c>
      <c r="H256" t="str">
        <f>IFERROR(INDEX('Enter Draw'!$D$3:$G$252,MATCH(SMALL('Enter Draw'!$J$3:$J$252,D256),'Enter Draw'!$J$3:$J$252,0),4),"")</f>
        <v/>
      </c>
      <c r="J256" s="1" t="str">
        <f t="shared" si="87"/>
        <v/>
      </c>
      <c r="K256" t="str">
        <f>IFERROR(INDEX('Enter Draw'!$E$3:$G$252,MATCH(SMALL('Enter Draw'!$K$3:$K$252,D256),'Enter Draw'!$K$3:$K$252,0),2),"")</f>
        <v/>
      </c>
      <c r="L256" t="str">
        <f>IFERROR(INDEX('Enter Draw'!$E$3:$G$252,MATCH(SMALL('Enter Draw'!$K$3:$K$252,D256),'Enter Draw'!$K$3:$K$252,0),3),"")</f>
        <v/>
      </c>
      <c r="N256" s="1" t="str">
        <f t="shared" si="88"/>
        <v/>
      </c>
      <c r="O256" t="str">
        <f>IFERROR(INDEX('Enter Draw'!$A$3:$I$252,MATCH(SMALL('Enter Draw'!$L$3:$L$252,Q256),'Enter Draw'!$L$3:$L$252,0),6),"")</f>
        <v/>
      </c>
      <c r="P256" t="str">
        <f>IFERROR(INDEX('Enter Draw'!$A$3:$G$252,MATCH(SMALL('Enter Draw'!$L$3:$L$252,Q256),'Enter Draw'!$L$3:$L$252,0),7),"")</f>
        <v/>
      </c>
      <c r="Q256">
        <v>213</v>
      </c>
    </row>
    <row r="257" spans="1:17">
      <c r="A257" s="1" t="str">
        <f>IF(B257="","",IF(INDEX('Enter Draw'!$C$3:$G$252,MATCH(SMALL('Enter Draw'!$I$3:$I$252,D257),'Enter Draw'!$I$3:$I$252,0),1)="yco","yco",D257))</f>
        <v/>
      </c>
      <c r="B257" t="str">
        <f>IFERROR(INDEX('Enter Draw'!$C$3:$I$252,MATCH(SMALL('Enter Draw'!$I$3:$I$252,D257),'Enter Draw'!$I$3:$I$252,0),4),"")</f>
        <v/>
      </c>
      <c r="C257" t="str">
        <f>IFERROR(INDEX('Enter Draw'!$C$3:$G$252,MATCH(SMALL('Enter Draw'!$I$3:$I$252,D257),'Enter Draw'!$I$3:$I$252,0),5),"")</f>
        <v/>
      </c>
      <c r="D257">
        <v>214</v>
      </c>
      <c r="F257" s="1" t="str">
        <f>IF(G257="","",IF(INDEX('Enter Draw'!$D$3:$G$252,MATCH(SMALL('Enter Draw'!$J$3:$J$252,D257),'Enter Draw'!$J$3:$J$252,0),1)="co","co",IF(INDEX('Enter Draw'!$D$3:$G$252,MATCH(SMALL('Enter Draw'!$J$3:$J$252,D257),'Enter Draw'!$J$3:$J$252,0),1)="yco","yco",D257)))</f>
        <v/>
      </c>
      <c r="G257" t="str">
        <f>IFERROR(INDEX('Enter Draw'!$D$3:$G$252,MATCH(SMALL('Enter Draw'!$J$3:$J$252,D257),'Enter Draw'!$J$3:$J$252,0),3),"")</f>
        <v/>
      </c>
      <c r="H257" t="str">
        <f>IFERROR(INDEX('Enter Draw'!$D$3:$G$252,MATCH(SMALL('Enter Draw'!$J$3:$J$252,D257),'Enter Draw'!$J$3:$J$252,0),4),"")</f>
        <v/>
      </c>
      <c r="J257" s="1" t="str">
        <f t="shared" si="87"/>
        <v/>
      </c>
      <c r="K257" t="str">
        <f>IFERROR(INDEX('Enter Draw'!$E$3:$G$252,MATCH(SMALL('Enter Draw'!$K$3:$K$252,D257),'Enter Draw'!$K$3:$K$252,0),2),"")</f>
        <v/>
      </c>
      <c r="L257" t="str">
        <f>IFERROR(INDEX('Enter Draw'!$E$3:$G$252,MATCH(SMALL('Enter Draw'!$K$3:$K$252,D257),'Enter Draw'!$K$3:$K$252,0),3),"")</f>
        <v/>
      </c>
      <c r="N257" s="1" t="str">
        <f t="shared" si="88"/>
        <v/>
      </c>
      <c r="O257" t="str">
        <f>IFERROR(INDEX('Enter Draw'!$A$3:$I$252,MATCH(SMALL('Enter Draw'!$L$3:$L$252,Q257),'Enter Draw'!$L$3:$L$252,0),6),"")</f>
        <v/>
      </c>
      <c r="P257" t="str">
        <f>IFERROR(INDEX('Enter Draw'!$A$3:$G$252,MATCH(SMALL('Enter Draw'!$L$3:$L$252,Q257),'Enter Draw'!$L$3:$L$252,0),7),"")</f>
        <v/>
      </c>
      <c r="Q257">
        <v>214</v>
      </c>
    </row>
    <row r="258" spans="1:17">
      <c r="A258" s="1" t="str">
        <f>IF(B258="","",IF(INDEX('Enter Draw'!$C$3:$G$252,MATCH(SMALL('Enter Draw'!$I$3:$I$252,D258),'Enter Draw'!$I$3:$I$252,0),1)="yco","yco",D258))</f>
        <v/>
      </c>
      <c r="B258" t="str">
        <f>IFERROR(INDEX('Enter Draw'!$C$3:$I$252,MATCH(SMALL('Enter Draw'!$I$3:$I$252,D258),'Enter Draw'!$I$3:$I$252,0),4),"")</f>
        <v/>
      </c>
      <c r="C258" t="str">
        <f>IFERROR(INDEX('Enter Draw'!$C$3:$G$252,MATCH(SMALL('Enter Draw'!$I$3:$I$252,D258),'Enter Draw'!$I$3:$I$252,0),5),"")</f>
        <v/>
      </c>
      <c r="D258">
        <v>215</v>
      </c>
      <c r="F258" s="1" t="str">
        <f>IF(G258="","",IF(INDEX('Enter Draw'!$D$3:$G$252,MATCH(SMALL('Enter Draw'!$J$3:$J$252,D258),'Enter Draw'!$J$3:$J$252,0),1)="co","co",IF(INDEX('Enter Draw'!$D$3:$G$252,MATCH(SMALL('Enter Draw'!$J$3:$J$252,D258),'Enter Draw'!$J$3:$J$252,0),1)="yco","yco",D258)))</f>
        <v/>
      </c>
      <c r="G258" t="str">
        <f>IFERROR(INDEX('Enter Draw'!$D$3:$G$252,MATCH(SMALL('Enter Draw'!$J$3:$J$252,D258),'Enter Draw'!$J$3:$J$252,0),3),"")</f>
        <v/>
      </c>
      <c r="H258" t="str">
        <f>IFERROR(INDEX('Enter Draw'!$D$3:$G$252,MATCH(SMALL('Enter Draw'!$J$3:$J$252,D258),'Enter Draw'!$J$3:$J$252,0),4),"")</f>
        <v/>
      </c>
      <c r="J258" s="1" t="str">
        <f t="shared" si="87"/>
        <v/>
      </c>
      <c r="K258" t="str">
        <f>IFERROR(INDEX('Enter Draw'!$E$3:$G$252,MATCH(SMALL('Enter Draw'!$K$3:$K$252,D258),'Enter Draw'!$K$3:$K$252,0),2),"")</f>
        <v/>
      </c>
      <c r="L258" t="str">
        <f>IFERROR(INDEX('Enter Draw'!$E$3:$G$252,MATCH(SMALL('Enter Draw'!$K$3:$K$252,D258),'Enter Draw'!$K$3:$K$252,0),3),"")</f>
        <v/>
      </c>
      <c r="N258" s="1" t="str">
        <f t="shared" si="88"/>
        <v/>
      </c>
      <c r="O258" t="str">
        <f>IFERROR(INDEX('Enter Draw'!$A$3:$I$252,MATCH(SMALL('Enter Draw'!$L$3:$L$252,Q258),'Enter Draw'!$L$3:$L$252,0),6),"")</f>
        <v/>
      </c>
      <c r="P258" t="str">
        <f>IFERROR(INDEX('Enter Draw'!$A$3:$G$252,MATCH(SMALL('Enter Draw'!$L$3:$L$252,Q258),'Enter Draw'!$L$3:$L$252,0),7),"")</f>
        <v/>
      </c>
      <c r="Q258">
        <v>215</v>
      </c>
    </row>
    <row r="260" spans="1:17">
      <c r="A260" s="1" t="str">
        <f>IF(B260="","",IF(INDEX('Enter Draw'!$C$3:$G$252,MATCH(SMALL('Enter Draw'!$I$3:$I$252,D260),'Enter Draw'!$I$3:$I$252,0),1)="yco","yco",D260))</f>
        <v/>
      </c>
      <c r="B260" t="str">
        <f>IFERROR(INDEX('Enter Draw'!$C$3:$I$252,MATCH(SMALL('Enter Draw'!$I$3:$I$252,D260),'Enter Draw'!$I$3:$I$252,0),4),"")</f>
        <v/>
      </c>
      <c r="C260" t="str">
        <f>IFERROR(INDEX('Enter Draw'!$C$3:$G$252,MATCH(SMALL('Enter Draw'!$I$3:$I$252,D260),'Enter Draw'!$I$3:$I$252,0),5),"")</f>
        <v/>
      </c>
      <c r="D260">
        <v>216</v>
      </c>
      <c r="F260" s="1" t="str">
        <f>IF(G260="","",IF(INDEX('Enter Draw'!$D$3:$G$252,MATCH(SMALL('Enter Draw'!$J$3:$J$252,D260),'Enter Draw'!$J$3:$J$252,0),1)="co","co",IF(INDEX('Enter Draw'!$D$3:$G$252,MATCH(SMALL('Enter Draw'!$J$3:$J$252,D260),'Enter Draw'!$J$3:$J$252,0),1)="yco","yco",D260)))</f>
        <v/>
      </c>
      <c r="G260" t="str">
        <f>IFERROR(INDEX('Enter Draw'!$D$3:$G$252,MATCH(SMALL('Enter Draw'!$J$3:$J$252,D260),'Enter Draw'!$J$3:$J$252,0),3),"")</f>
        <v/>
      </c>
      <c r="H260" t="str">
        <f>IFERROR(INDEX('Enter Draw'!$D$3:$G$252,MATCH(SMALL('Enter Draw'!$J$3:$J$252,D260),'Enter Draw'!$J$3:$J$252,0),4),"")</f>
        <v/>
      </c>
      <c r="J260" s="1" t="str">
        <f t="shared" ref="J260:J264" si="89">IF(K260="","",D260)</f>
        <v/>
      </c>
      <c r="K260" t="str">
        <f>IFERROR(INDEX('Enter Draw'!$E$3:$G$252,MATCH(SMALL('Enter Draw'!$K$3:$K$252,D260),'Enter Draw'!$K$3:$K$252,0),2),"")</f>
        <v/>
      </c>
      <c r="L260" t="str">
        <f>IFERROR(INDEX('Enter Draw'!$E$3:$G$252,MATCH(SMALL('Enter Draw'!$K$3:$K$252,D260),'Enter Draw'!$K$3:$K$252,0),3),"")</f>
        <v/>
      </c>
      <c r="N260" s="1" t="str">
        <f t="shared" ref="N260:N264" si="90">IF(O260="","",Q260)</f>
        <v/>
      </c>
      <c r="O260" t="str">
        <f>IFERROR(INDEX('Enter Draw'!$A$3:$I$252,MATCH(SMALL('Enter Draw'!$L$3:$L$252,Q260),'Enter Draw'!$L$3:$L$252,0),6),"")</f>
        <v/>
      </c>
      <c r="P260" t="str">
        <f>IFERROR(INDEX('Enter Draw'!$A$3:$G$252,MATCH(SMALL('Enter Draw'!$L$3:$L$252,Q260),'Enter Draw'!$L$3:$L$252,0),7),"")</f>
        <v/>
      </c>
      <c r="Q260">
        <v>216</v>
      </c>
    </row>
    <row r="261" spans="1:17">
      <c r="A261" s="1" t="str">
        <f>IF(B261="","",IF(INDEX('Enter Draw'!$C$3:$G$252,MATCH(SMALL('Enter Draw'!$I$3:$I$252,D261),'Enter Draw'!$I$3:$I$252,0),1)="yco","yco",D261))</f>
        <v/>
      </c>
      <c r="B261" t="str">
        <f>IFERROR(INDEX('Enter Draw'!$C$3:$I$252,MATCH(SMALL('Enter Draw'!$I$3:$I$252,D261),'Enter Draw'!$I$3:$I$252,0),4),"")</f>
        <v/>
      </c>
      <c r="C261" t="str">
        <f>IFERROR(INDEX('Enter Draw'!$C$3:$G$252,MATCH(SMALL('Enter Draw'!$I$3:$I$252,D261),'Enter Draw'!$I$3:$I$252,0),5),"")</f>
        <v/>
      </c>
      <c r="D261">
        <v>217</v>
      </c>
      <c r="F261" s="1" t="str">
        <f>IF(G261="","",IF(INDEX('Enter Draw'!$D$3:$G$252,MATCH(SMALL('Enter Draw'!$J$3:$J$252,D261),'Enter Draw'!$J$3:$J$252,0),1)="co","co",IF(INDEX('Enter Draw'!$D$3:$G$252,MATCH(SMALL('Enter Draw'!$J$3:$J$252,D261),'Enter Draw'!$J$3:$J$252,0),1)="yco","yco",D261)))</f>
        <v/>
      </c>
      <c r="G261" t="str">
        <f>IFERROR(INDEX('Enter Draw'!$D$3:$G$252,MATCH(SMALL('Enter Draw'!$J$3:$J$252,D261),'Enter Draw'!$J$3:$J$252,0),3),"")</f>
        <v/>
      </c>
      <c r="H261" t="str">
        <f>IFERROR(INDEX('Enter Draw'!$D$3:$G$252,MATCH(SMALL('Enter Draw'!$J$3:$J$252,D261),'Enter Draw'!$J$3:$J$252,0),4),"")</f>
        <v/>
      </c>
      <c r="J261" s="1" t="str">
        <f t="shared" si="89"/>
        <v/>
      </c>
      <c r="K261" t="str">
        <f>IFERROR(INDEX('Enter Draw'!$E$3:$G$252,MATCH(SMALL('Enter Draw'!$K$3:$K$252,D261),'Enter Draw'!$K$3:$K$252,0),2),"")</f>
        <v/>
      </c>
      <c r="L261" t="str">
        <f>IFERROR(INDEX('Enter Draw'!$E$3:$G$252,MATCH(SMALL('Enter Draw'!$K$3:$K$252,D261),'Enter Draw'!$K$3:$K$252,0),3),"")</f>
        <v/>
      </c>
      <c r="N261" s="1" t="str">
        <f t="shared" si="90"/>
        <v/>
      </c>
      <c r="O261" t="str">
        <f>IFERROR(INDEX('Enter Draw'!$A$3:$I$252,MATCH(SMALL('Enter Draw'!$L$3:$L$252,Q261),'Enter Draw'!$L$3:$L$252,0),6),"")</f>
        <v/>
      </c>
      <c r="P261" t="str">
        <f>IFERROR(INDEX('Enter Draw'!$A$3:$G$252,MATCH(SMALL('Enter Draw'!$L$3:$L$252,Q261),'Enter Draw'!$L$3:$L$252,0),7),"")</f>
        <v/>
      </c>
      <c r="Q261">
        <v>217</v>
      </c>
    </row>
    <row r="262" spans="1:17">
      <c r="A262" s="1" t="str">
        <f>IF(B262="","",IF(INDEX('Enter Draw'!$C$3:$G$252,MATCH(SMALL('Enter Draw'!$I$3:$I$252,D262),'Enter Draw'!$I$3:$I$252,0),1)="yco","yco",D262))</f>
        <v/>
      </c>
      <c r="B262" t="str">
        <f>IFERROR(INDEX('Enter Draw'!$C$3:$I$252,MATCH(SMALL('Enter Draw'!$I$3:$I$252,D262),'Enter Draw'!$I$3:$I$252,0),4),"")</f>
        <v/>
      </c>
      <c r="C262" t="str">
        <f>IFERROR(INDEX('Enter Draw'!$C$3:$G$252,MATCH(SMALL('Enter Draw'!$I$3:$I$252,D262),'Enter Draw'!$I$3:$I$252,0),5),"")</f>
        <v/>
      </c>
      <c r="D262">
        <v>218</v>
      </c>
      <c r="F262" s="1" t="str">
        <f>IF(G262="","",IF(INDEX('Enter Draw'!$D$3:$G$252,MATCH(SMALL('Enter Draw'!$J$3:$J$252,D262),'Enter Draw'!$J$3:$J$252,0),1)="co","co",IF(INDEX('Enter Draw'!$D$3:$G$252,MATCH(SMALL('Enter Draw'!$J$3:$J$252,D262),'Enter Draw'!$J$3:$J$252,0),1)="yco","yco",D262)))</f>
        <v/>
      </c>
      <c r="G262" t="str">
        <f>IFERROR(INDEX('Enter Draw'!$D$3:$G$252,MATCH(SMALL('Enter Draw'!$J$3:$J$252,D262),'Enter Draw'!$J$3:$J$252,0),3),"")</f>
        <v/>
      </c>
      <c r="H262" t="str">
        <f>IFERROR(INDEX('Enter Draw'!$D$3:$G$252,MATCH(SMALL('Enter Draw'!$J$3:$J$252,D262),'Enter Draw'!$J$3:$J$252,0),4),"")</f>
        <v/>
      </c>
      <c r="J262" s="1" t="str">
        <f t="shared" si="89"/>
        <v/>
      </c>
      <c r="K262" t="str">
        <f>IFERROR(INDEX('Enter Draw'!$E$3:$G$252,MATCH(SMALL('Enter Draw'!$K$3:$K$252,D262),'Enter Draw'!$K$3:$K$252,0),2),"")</f>
        <v/>
      </c>
      <c r="L262" t="str">
        <f>IFERROR(INDEX('Enter Draw'!$E$3:$G$252,MATCH(SMALL('Enter Draw'!$K$3:$K$252,D262),'Enter Draw'!$K$3:$K$252,0),3),"")</f>
        <v/>
      </c>
      <c r="N262" s="1" t="str">
        <f t="shared" si="90"/>
        <v/>
      </c>
      <c r="O262" t="str">
        <f>IFERROR(INDEX('Enter Draw'!$A$3:$I$252,MATCH(SMALL('Enter Draw'!$L$3:$L$252,Q262),'Enter Draw'!$L$3:$L$252,0),6),"")</f>
        <v/>
      </c>
      <c r="P262" t="str">
        <f>IFERROR(INDEX('Enter Draw'!$A$3:$G$252,MATCH(SMALL('Enter Draw'!$L$3:$L$252,Q262),'Enter Draw'!$L$3:$L$252,0),7),"")</f>
        <v/>
      </c>
      <c r="Q262">
        <v>218</v>
      </c>
    </row>
    <row r="263" spans="1:17">
      <c r="A263" s="1" t="str">
        <f>IF(B263="","",IF(INDEX('Enter Draw'!$C$3:$G$252,MATCH(SMALL('Enter Draw'!$I$3:$I$252,D263),'Enter Draw'!$I$3:$I$252,0),1)="yco","yco",D263))</f>
        <v/>
      </c>
      <c r="B263" t="str">
        <f>IFERROR(INDEX('Enter Draw'!$C$3:$I$252,MATCH(SMALL('Enter Draw'!$I$3:$I$252,D263),'Enter Draw'!$I$3:$I$252,0),4),"")</f>
        <v/>
      </c>
      <c r="C263" t="str">
        <f>IFERROR(INDEX('Enter Draw'!$C$3:$G$252,MATCH(SMALL('Enter Draw'!$I$3:$I$252,D263),'Enter Draw'!$I$3:$I$252,0),5),"")</f>
        <v/>
      </c>
      <c r="D263">
        <v>219</v>
      </c>
      <c r="F263" s="1" t="str">
        <f>IF(G263="","",IF(INDEX('Enter Draw'!$D$3:$G$252,MATCH(SMALL('Enter Draw'!$J$3:$J$252,D263),'Enter Draw'!$J$3:$J$252,0),1)="co","co",IF(INDEX('Enter Draw'!$D$3:$G$252,MATCH(SMALL('Enter Draw'!$J$3:$J$252,D263),'Enter Draw'!$J$3:$J$252,0),1)="yco","yco",D263)))</f>
        <v/>
      </c>
      <c r="G263" t="str">
        <f>IFERROR(INDEX('Enter Draw'!$D$3:$G$252,MATCH(SMALL('Enter Draw'!$J$3:$J$252,D263),'Enter Draw'!$J$3:$J$252,0),3),"")</f>
        <v/>
      </c>
      <c r="H263" t="str">
        <f>IFERROR(INDEX('Enter Draw'!$D$3:$G$252,MATCH(SMALL('Enter Draw'!$J$3:$J$252,D263),'Enter Draw'!$J$3:$J$252,0),4),"")</f>
        <v/>
      </c>
      <c r="J263" s="1" t="str">
        <f t="shared" si="89"/>
        <v/>
      </c>
      <c r="K263" t="str">
        <f>IFERROR(INDEX('Enter Draw'!$E$3:$G$252,MATCH(SMALL('Enter Draw'!$K$3:$K$252,D263),'Enter Draw'!$K$3:$K$252,0),2),"")</f>
        <v/>
      </c>
      <c r="L263" t="str">
        <f>IFERROR(INDEX('Enter Draw'!$E$3:$G$252,MATCH(SMALL('Enter Draw'!$K$3:$K$252,D263),'Enter Draw'!$K$3:$K$252,0),3),"")</f>
        <v/>
      </c>
      <c r="N263" s="1" t="str">
        <f t="shared" si="90"/>
        <v/>
      </c>
      <c r="O263" t="str">
        <f>IFERROR(INDEX('Enter Draw'!$A$3:$I$252,MATCH(SMALL('Enter Draw'!$L$3:$L$252,Q263),'Enter Draw'!$L$3:$L$252,0),6),"")</f>
        <v/>
      </c>
      <c r="P263" t="str">
        <f>IFERROR(INDEX('Enter Draw'!$A$3:$G$252,MATCH(SMALL('Enter Draw'!$L$3:$L$252,Q263),'Enter Draw'!$L$3:$L$252,0),7),"")</f>
        <v/>
      </c>
      <c r="Q263">
        <v>219</v>
      </c>
    </row>
    <row r="264" spans="1:17">
      <c r="A264" s="1" t="str">
        <f>IF(B264="","",IF(INDEX('Enter Draw'!$C$3:$G$252,MATCH(SMALL('Enter Draw'!$I$3:$I$252,D264),'Enter Draw'!$I$3:$I$252,0),1)="yco","yco",D264))</f>
        <v/>
      </c>
      <c r="B264" t="str">
        <f>IFERROR(INDEX('Enter Draw'!$C$3:$I$252,MATCH(SMALL('Enter Draw'!$I$3:$I$252,D264),'Enter Draw'!$I$3:$I$252,0),4),"")</f>
        <v/>
      </c>
      <c r="C264" t="str">
        <f>IFERROR(INDEX('Enter Draw'!$C$3:$G$252,MATCH(SMALL('Enter Draw'!$I$3:$I$252,D264),'Enter Draw'!$I$3:$I$252,0),5),"")</f>
        <v/>
      </c>
      <c r="D264">
        <v>220</v>
      </c>
      <c r="F264" s="1" t="str">
        <f>IF(G264="","",IF(INDEX('Enter Draw'!$D$3:$G$252,MATCH(SMALL('Enter Draw'!$J$3:$J$252,D264),'Enter Draw'!$J$3:$J$252,0),1)="co","co",IF(INDEX('Enter Draw'!$D$3:$G$252,MATCH(SMALL('Enter Draw'!$J$3:$J$252,D264),'Enter Draw'!$J$3:$J$252,0),1)="yco","yco",D264)))</f>
        <v/>
      </c>
      <c r="G264" t="str">
        <f>IFERROR(INDEX('Enter Draw'!$D$3:$G$252,MATCH(SMALL('Enter Draw'!$J$3:$J$252,D264),'Enter Draw'!$J$3:$J$252,0),3),"")</f>
        <v/>
      </c>
      <c r="H264" t="str">
        <f>IFERROR(INDEX('Enter Draw'!$D$3:$G$252,MATCH(SMALL('Enter Draw'!$J$3:$J$252,D264),'Enter Draw'!$J$3:$J$252,0),4),"")</f>
        <v/>
      </c>
      <c r="J264" s="1" t="str">
        <f t="shared" si="89"/>
        <v/>
      </c>
      <c r="K264" t="str">
        <f>IFERROR(INDEX('Enter Draw'!$E$3:$G$252,MATCH(SMALL('Enter Draw'!$K$3:$K$252,D264),'Enter Draw'!$K$3:$K$252,0),2),"")</f>
        <v/>
      </c>
      <c r="L264" t="str">
        <f>IFERROR(INDEX('Enter Draw'!$E$3:$G$252,MATCH(SMALL('Enter Draw'!$K$3:$K$252,D264),'Enter Draw'!$K$3:$K$252,0),3),"")</f>
        <v/>
      </c>
      <c r="N264" s="1" t="str">
        <f t="shared" si="90"/>
        <v/>
      </c>
      <c r="O264" t="str">
        <f>IFERROR(INDEX('Enter Draw'!$A$3:$I$252,MATCH(SMALL('Enter Draw'!$L$3:$L$252,Q264),'Enter Draw'!$L$3:$L$252,0),6),"")</f>
        <v/>
      </c>
      <c r="P264" t="str">
        <f>IFERROR(INDEX('Enter Draw'!$A$3:$G$252,MATCH(SMALL('Enter Draw'!$L$3:$L$252,Q264),'Enter Draw'!$L$3:$L$252,0),7),"")</f>
        <v/>
      </c>
      <c r="Q264">
        <v>220</v>
      </c>
    </row>
    <row r="266" spans="1:17">
      <c r="A266" s="1" t="str">
        <f>IF(B266="","",IF(INDEX('Enter Draw'!$C$3:$G$252,MATCH(SMALL('Enter Draw'!$I$3:$I$252,D266),'Enter Draw'!$I$3:$I$252,0),1)="yco","yco",D266))</f>
        <v/>
      </c>
      <c r="B266" t="str">
        <f>IFERROR(INDEX('Enter Draw'!$C$3:$I$252,MATCH(SMALL('Enter Draw'!$I$3:$I$252,D266),'Enter Draw'!$I$3:$I$252,0),4),"")</f>
        <v/>
      </c>
      <c r="C266" t="str">
        <f>IFERROR(INDEX('Enter Draw'!$C$3:$G$252,MATCH(SMALL('Enter Draw'!$I$3:$I$252,D266),'Enter Draw'!$I$3:$I$252,0),5),"")</f>
        <v/>
      </c>
      <c r="D266">
        <v>221</v>
      </c>
      <c r="F266" s="1" t="str">
        <f>IF(G266="","",IF(INDEX('Enter Draw'!$D$3:$G$252,MATCH(SMALL('Enter Draw'!$J$3:$J$252,D266),'Enter Draw'!$J$3:$J$252,0),1)="co","co",IF(INDEX('Enter Draw'!$D$3:$G$252,MATCH(SMALL('Enter Draw'!$J$3:$J$252,D266),'Enter Draw'!$J$3:$J$252,0),1)="yco","yco",D266)))</f>
        <v/>
      </c>
      <c r="G266" t="str">
        <f>IFERROR(INDEX('Enter Draw'!$D$3:$G$252,MATCH(SMALL('Enter Draw'!$J$3:$J$252,D266),'Enter Draw'!$J$3:$J$252,0),3),"")</f>
        <v/>
      </c>
      <c r="H266" t="str">
        <f>IFERROR(INDEX('Enter Draw'!$D$3:$G$252,MATCH(SMALL('Enter Draw'!$J$3:$J$252,D266),'Enter Draw'!$J$3:$J$252,0),4),"")</f>
        <v/>
      </c>
      <c r="J266" s="1" t="str">
        <f t="shared" ref="J266:J270" si="91">IF(K266="","",D266)</f>
        <v/>
      </c>
      <c r="K266" t="str">
        <f>IFERROR(INDEX('Enter Draw'!$E$3:$G$252,MATCH(SMALL('Enter Draw'!$K$3:$K$252,D266),'Enter Draw'!$K$3:$K$252,0),2),"")</f>
        <v/>
      </c>
      <c r="L266" t="str">
        <f>IFERROR(INDEX('Enter Draw'!$E$3:$G$252,MATCH(SMALL('Enter Draw'!$K$3:$K$252,D266),'Enter Draw'!$K$3:$K$252,0),3),"")</f>
        <v/>
      </c>
      <c r="N266" s="1" t="str">
        <f t="shared" ref="N266:N270" si="92">IF(O266="","",Q266)</f>
        <v/>
      </c>
      <c r="O266" t="str">
        <f>IFERROR(INDEX('Enter Draw'!$A$3:$I$252,MATCH(SMALL('Enter Draw'!$L$3:$L$252,Q266),'Enter Draw'!$L$3:$L$252,0),6),"")</f>
        <v/>
      </c>
      <c r="P266" t="str">
        <f>IFERROR(INDEX('Enter Draw'!$A$3:$G$252,MATCH(SMALL('Enter Draw'!$L$3:$L$252,Q266),'Enter Draw'!$L$3:$L$252,0),7),"")</f>
        <v/>
      </c>
      <c r="Q266">
        <v>221</v>
      </c>
    </row>
    <row r="267" spans="1:17">
      <c r="A267" s="1" t="str">
        <f>IF(B267="","",IF(INDEX('Enter Draw'!$C$3:$G$252,MATCH(SMALL('Enter Draw'!$I$3:$I$252,D267),'Enter Draw'!$I$3:$I$252,0),1)="yco","yco",D267))</f>
        <v/>
      </c>
      <c r="B267" t="str">
        <f>IFERROR(INDEX('Enter Draw'!$C$3:$I$252,MATCH(SMALL('Enter Draw'!$I$3:$I$252,D267),'Enter Draw'!$I$3:$I$252,0),4),"")</f>
        <v/>
      </c>
      <c r="C267" t="str">
        <f>IFERROR(INDEX('Enter Draw'!$C$3:$G$252,MATCH(SMALL('Enter Draw'!$I$3:$I$252,D267),'Enter Draw'!$I$3:$I$252,0),5),"")</f>
        <v/>
      </c>
      <c r="D267">
        <v>222</v>
      </c>
      <c r="F267" s="1" t="str">
        <f>IF(G267="","",IF(INDEX('Enter Draw'!$D$3:$G$252,MATCH(SMALL('Enter Draw'!$J$3:$J$252,D267),'Enter Draw'!$J$3:$J$252,0),1)="co","co",IF(INDEX('Enter Draw'!$D$3:$G$252,MATCH(SMALL('Enter Draw'!$J$3:$J$252,D267),'Enter Draw'!$J$3:$J$252,0),1)="yco","yco",D267)))</f>
        <v/>
      </c>
      <c r="G267" t="str">
        <f>IFERROR(INDEX('Enter Draw'!$D$3:$G$252,MATCH(SMALL('Enter Draw'!$J$3:$J$252,D267),'Enter Draw'!$J$3:$J$252,0),3),"")</f>
        <v/>
      </c>
      <c r="H267" t="str">
        <f>IFERROR(INDEX('Enter Draw'!$D$3:$G$252,MATCH(SMALL('Enter Draw'!$J$3:$J$252,D267),'Enter Draw'!$J$3:$J$252,0),4),"")</f>
        <v/>
      </c>
      <c r="J267" s="1" t="str">
        <f t="shared" si="91"/>
        <v/>
      </c>
      <c r="K267" t="str">
        <f>IFERROR(INDEX('Enter Draw'!$E$3:$G$252,MATCH(SMALL('Enter Draw'!$K$3:$K$252,D267),'Enter Draw'!$K$3:$K$252,0),2),"")</f>
        <v/>
      </c>
      <c r="L267" t="str">
        <f>IFERROR(INDEX('Enter Draw'!$E$3:$G$252,MATCH(SMALL('Enter Draw'!$K$3:$K$252,D267),'Enter Draw'!$K$3:$K$252,0),3),"")</f>
        <v/>
      </c>
      <c r="N267" s="1" t="str">
        <f t="shared" si="92"/>
        <v/>
      </c>
      <c r="O267" t="str">
        <f>IFERROR(INDEX('Enter Draw'!$A$3:$I$252,MATCH(SMALL('Enter Draw'!$L$3:$L$252,Q267),'Enter Draw'!$L$3:$L$252,0),6),"")</f>
        <v/>
      </c>
      <c r="P267" t="str">
        <f>IFERROR(INDEX('Enter Draw'!$A$3:$G$252,MATCH(SMALL('Enter Draw'!$L$3:$L$252,Q267),'Enter Draw'!$L$3:$L$252,0),7),"")</f>
        <v/>
      </c>
      <c r="Q267">
        <v>222</v>
      </c>
    </row>
    <row r="268" spans="1:17">
      <c r="A268" s="1" t="str">
        <f>IF(B268="","",IF(INDEX('Enter Draw'!$C$3:$G$252,MATCH(SMALL('Enter Draw'!$I$3:$I$252,D268),'Enter Draw'!$I$3:$I$252,0),1)="yco","yco",D268))</f>
        <v/>
      </c>
      <c r="B268" t="str">
        <f>IFERROR(INDEX('Enter Draw'!$C$3:$I$252,MATCH(SMALL('Enter Draw'!$I$3:$I$252,D268),'Enter Draw'!$I$3:$I$252,0),4),"")</f>
        <v/>
      </c>
      <c r="C268" t="str">
        <f>IFERROR(INDEX('Enter Draw'!$C$3:$G$252,MATCH(SMALL('Enter Draw'!$I$3:$I$252,D268),'Enter Draw'!$I$3:$I$252,0),5),"")</f>
        <v/>
      </c>
      <c r="D268">
        <v>223</v>
      </c>
      <c r="F268" s="1" t="str">
        <f>IF(G268="","",IF(INDEX('Enter Draw'!$D$3:$G$252,MATCH(SMALL('Enter Draw'!$J$3:$J$252,D268),'Enter Draw'!$J$3:$J$252,0),1)="co","co",IF(INDEX('Enter Draw'!$D$3:$G$252,MATCH(SMALL('Enter Draw'!$J$3:$J$252,D268),'Enter Draw'!$J$3:$J$252,0),1)="yco","yco",D268)))</f>
        <v/>
      </c>
      <c r="G268" t="str">
        <f>IFERROR(INDEX('Enter Draw'!$D$3:$G$252,MATCH(SMALL('Enter Draw'!$J$3:$J$252,D268),'Enter Draw'!$J$3:$J$252,0),3),"")</f>
        <v/>
      </c>
      <c r="H268" t="str">
        <f>IFERROR(INDEX('Enter Draw'!$D$3:$G$252,MATCH(SMALL('Enter Draw'!$J$3:$J$252,D268),'Enter Draw'!$J$3:$J$252,0),4),"")</f>
        <v/>
      </c>
      <c r="J268" s="1" t="str">
        <f t="shared" si="91"/>
        <v/>
      </c>
      <c r="K268" t="str">
        <f>IFERROR(INDEX('Enter Draw'!$E$3:$G$252,MATCH(SMALL('Enter Draw'!$K$3:$K$252,D268),'Enter Draw'!$K$3:$K$252,0),2),"")</f>
        <v/>
      </c>
      <c r="L268" t="str">
        <f>IFERROR(INDEX('Enter Draw'!$E$3:$G$252,MATCH(SMALL('Enter Draw'!$K$3:$K$252,D268),'Enter Draw'!$K$3:$K$252,0),3),"")</f>
        <v/>
      </c>
      <c r="N268" s="1" t="str">
        <f t="shared" si="92"/>
        <v/>
      </c>
      <c r="O268" t="str">
        <f>IFERROR(INDEX('Enter Draw'!$A$3:$I$252,MATCH(SMALL('Enter Draw'!$L$3:$L$252,Q268),'Enter Draw'!$L$3:$L$252,0),6),"")</f>
        <v/>
      </c>
      <c r="P268" t="str">
        <f>IFERROR(INDEX('Enter Draw'!$A$3:$G$252,MATCH(SMALL('Enter Draw'!$L$3:$L$252,Q268),'Enter Draw'!$L$3:$L$252,0),7),"")</f>
        <v/>
      </c>
      <c r="Q268">
        <v>223</v>
      </c>
    </row>
    <row r="269" spans="1:17">
      <c r="A269" s="1" t="str">
        <f>IF(B269="","",IF(INDEX('Enter Draw'!$C$3:$G$252,MATCH(SMALL('Enter Draw'!$I$3:$I$252,D269),'Enter Draw'!$I$3:$I$252,0),1)="yco","yco",D269))</f>
        <v/>
      </c>
      <c r="B269" t="str">
        <f>IFERROR(INDEX('Enter Draw'!$C$3:$I$252,MATCH(SMALL('Enter Draw'!$I$3:$I$252,D269),'Enter Draw'!$I$3:$I$252,0),4),"")</f>
        <v/>
      </c>
      <c r="C269" t="str">
        <f>IFERROR(INDEX('Enter Draw'!$C$3:$G$252,MATCH(SMALL('Enter Draw'!$I$3:$I$252,D269),'Enter Draw'!$I$3:$I$252,0),5),"")</f>
        <v/>
      </c>
      <c r="D269">
        <v>224</v>
      </c>
      <c r="F269" s="1" t="str">
        <f>IF(G269="","",IF(INDEX('Enter Draw'!$D$3:$G$252,MATCH(SMALL('Enter Draw'!$J$3:$J$252,D269),'Enter Draw'!$J$3:$J$252,0),1)="co","co",IF(INDEX('Enter Draw'!$D$3:$G$252,MATCH(SMALL('Enter Draw'!$J$3:$J$252,D269),'Enter Draw'!$J$3:$J$252,0),1)="yco","yco",D269)))</f>
        <v/>
      </c>
      <c r="G269" t="str">
        <f>IFERROR(INDEX('Enter Draw'!$D$3:$G$252,MATCH(SMALL('Enter Draw'!$J$3:$J$252,D269),'Enter Draw'!$J$3:$J$252,0),3),"")</f>
        <v/>
      </c>
      <c r="H269" t="str">
        <f>IFERROR(INDEX('Enter Draw'!$D$3:$G$252,MATCH(SMALL('Enter Draw'!$J$3:$J$252,D269),'Enter Draw'!$J$3:$J$252,0),4),"")</f>
        <v/>
      </c>
      <c r="J269" s="1" t="str">
        <f t="shared" si="91"/>
        <v/>
      </c>
      <c r="K269" t="str">
        <f>IFERROR(INDEX('Enter Draw'!$E$3:$G$252,MATCH(SMALL('Enter Draw'!$K$3:$K$252,D269),'Enter Draw'!$K$3:$K$252,0),2),"")</f>
        <v/>
      </c>
      <c r="L269" t="str">
        <f>IFERROR(INDEX('Enter Draw'!$E$3:$G$252,MATCH(SMALL('Enter Draw'!$K$3:$K$252,D269),'Enter Draw'!$K$3:$K$252,0),3),"")</f>
        <v/>
      </c>
      <c r="N269" s="1" t="str">
        <f t="shared" si="92"/>
        <v/>
      </c>
      <c r="O269" t="str">
        <f>IFERROR(INDEX('Enter Draw'!$A$3:$I$252,MATCH(SMALL('Enter Draw'!$L$3:$L$252,Q269),'Enter Draw'!$L$3:$L$252,0),6),"")</f>
        <v/>
      </c>
      <c r="P269" t="str">
        <f>IFERROR(INDEX('Enter Draw'!$A$3:$G$252,MATCH(SMALL('Enter Draw'!$L$3:$L$252,Q269),'Enter Draw'!$L$3:$L$252,0),7),"")</f>
        <v/>
      </c>
      <c r="Q269">
        <v>224</v>
      </c>
    </row>
    <row r="270" spans="1:17">
      <c r="A270" s="1" t="str">
        <f>IF(B270="","",IF(INDEX('Enter Draw'!$C$3:$G$252,MATCH(SMALL('Enter Draw'!$I$3:$I$252,D270),'Enter Draw'!$I$3:$I$252,0),1)="yco","yco",D270))</f>
        <v/>
      </c>
      <c r="B270" t="str">
        <f>IFERROR(INDEX('Enter Draw'!$C$3:$I$252,MATCH(SMALL('Enter Draw'!$I$3:$I$252,D270),'Enter Draw'!$I$3:$I$252,0),4),"")</f>
        <v/>
      </c>
      <c r="C270" t="str">
        <f>IFERROR(INDEX('Enter Draw'!$C$3:$G$252,MATCH(SMALL('Enter Draw'!$I$3:$I$252,D270),'Enter Draw'!$I$3:$I$252,0),5),"")</f>
        <v/>
      </c>
      <c r="D270">
        <v>225</v>
      </c>
      <c r="F270" s="1" t="str">
        <f>IF(G270="","",IF(INDEX('Enter Draw'!$D$3:$G$252,MATCH(SMALL('Enter Draw'!$J$3:$J$252,D270),'Enter Draw'!$J$3:$J$252,0),1)="co","co",IF(INDEX('Enter Draw'!$D$3:$G$252,MATCH(SMALL('Enter Draw'!$J$3:$J$252,D270),'Enter Draw'!$J$3:$J$252,0),1)="yco","yco",D270)))</f>
        <v/>
      </c>
      <c r="G270" t="str">
        <f>IFERROR(INDEX('Enter Draw'!$D$3:$G$252,MATCH(SMALL('Enter Draw'!$J$3:$J$252,D270),'Enter Draw'!$J$3:$J$252,0),3),"")</f>
        <v/>
      </c>
      <c r="H270" t="str">
        <f>IFERROR(INDEX('Enter Draw'!$D$3:$G$252,MATCH(SMALL('Enter Draw'!$J$3:$J$252,D270),'Enter Draw'!$J$3:$J$252,0),4),"")</f>
        <v/>
      </c>
      <c r="J270" s="1" t="str">
        <f t="shared" si="91"/>
        <v/>
      </c>
      <c r="K270" t="str">
        <f>IFERROR(INDEX('Enter Draw'!$E$3:$G$252,MATCH(SMALL('Enter Draw'!$K$3:$K$252,D270),'Enter Draw'!$K$3:$K$252,0),2),"")</f>
        <v/>
      </c>
      <c r="L270" t="str">
        <f>IFERROR(INDEX('Enter Draw'!$E$3:$G$252,MATCH(SMALL('Enter Draw'!$K$3:$K$252,D270),'Enter Draw'!$K$3:$K$252,0),3),"")</f>
        <v/>
      </c>
      <c r="N270" s="1" t="str">
        <f t="shared" si="92"/>
        <v/>
      </c>
      <c r="O270" t="str">
        <f>IFERROR(INDEX('Enter Draw'!$A$3:$I$252,MATCH(SMALL('Enter Draw'!$L$3:$L$252,Q270),'Enter Draw'!$L$3:$L$252,0),6),"")</f>
        <v/>
      </c>
      <c r="P270" t="str">
        <f>IFERROR(INDEX('Enter Draw'!$A$3:$G$252,MATCH(SMALL('Enter Draw'!$L$3:$L$252,Q270),'Enter Draw'!$L$3:$L$252,0),7),"")</f>
        <v/>
      </c>
      <c r="Q270">
        <v>225</v>
      </c>
    </row>
    <row r="272" spans="1:17">
      <c r="A272" s="1" t="str">
        <f>IF(B272="","",IF(INDEX('Enter Draw'!$C$3:$G$252,MATCH(SMALL('Enter Draw'!$I$3:$I$252,D272),'Enter Draw'!$I$3:$I$252,0),1)="yco","yco",D272))</f>
        <v/>
      </c>
      <c r="B272" t="str">
        <f>IFERROR(INDEX('Enter Draw'!$C$3:$I$252,MATCH(SMALL('Enter Draw'!$I$3:$I$252,D272),'Enter Draw'!$I$3:$I$252,0),4),"")</f>
        <v/>
      </c>
      <c r="C272" t="str">
        <f>IFERROR(INDEX('Enter Draw'!$C$3:$G$252,MATCH(SMALL('Enter Draw'!$I$3:$I$252,D272),'Enter Draw'!$I$3:$I$252,0),5),"")</f>
        <v/>
      </c>
      <c r="D272">
        <v>226</v>
      </c>
      <c r="F272" s="1" t="str">
        <f>IF(G272="","",IF(INDEX('Enter Draw'!$D$3:$G$252,MATCH(SMALL('Enter Draw'!$J$3:$J$252,D272),'Enter Draw'!$J$3:$J$252,0),1)="co","co",IF(INDEX('Enter Draw'!$D$3:$G$252,MATCH(SMALL('Enter Draw'!$J$3:$J$252,D272),'Enter Draw'!$J$3:$J$252,0),1)="yco","yco",D272)))</f>
        <v/>
      </c>
      <c r="G272" t="str">
        <f>IFERROR(INDEX('Enter Draw'!$D$3:$G$252,MATCH(SMALL('Enter Draw'!$J$3:$J$252,D272),'Enter Draw'!$J$3:$J$252,0),3),"")</f>
        <v/>
      </c>
      <c r="H272" t="str">
        <f>IFERROR(INDEX('Enter Draw'!$D$3:$G$252,MATCH(SMALL('Enter Draw'!$J$3:$J$252,D272),'Enter Draw'!$J$3:$J$252,0),4),"")</f>
        <v/>
      </c>
      <c r="J272" s="1" t="str">
        <f t="shared" ref="J272:J276" si="93">IF(K272="","",D272)</f>
        <v/>
      </c>
      <c r="K272" t="str">
        <f>IFERROR(INDEX('Enter Draw'!$E$3:$G$252,MATCH(SMALL('Enter Draw'!$K$3:$K$252,D272),'Enter Draw'!$K$3:$K$252,0),2),"")</f>
        <v/>
      </c>
      <c r="L272" t="str">
        <f>IFERROR(INDEX('Enter Draw'!$E$3:$G$252,MATCH(SMALL('Enter Draw'!$K$3:$K$252,D272),'Enter Draw'!$K$3:$K$252,0),3),"")</f>
        <v/>
      </c>
      <c r="N272" s="1" t="str">
        <f t="shared" ref="N272:N276" si="94">IF(O272="","",Q272)</f>
        <v/>
      </c>
      <c r="O272" t="str">
        <f>IFERROR(INDEX('Enter Draw'!$A$3:$I$252,MATCH(SMALL('Enter Draw'!$L$3:$L$252,Q272),'Enter Draw'!$L$3:$L$252,0),6),"")</f>
        <v/>
      </c>
      <c r="P272" t="str">
        <f>IFERROR(INDEX('Enter Draw'!$A$3:$G$252,MATCH(SMALL('Enter Draw'!$L$3:$L$252,Q272),'Enter Draw'!$L$3:$L$252,0),7),"")</f>
        <v/>
      </c>
      <c r="Q272">
        <v>226</v>
      </c>
    </row>
    <row r="273" spans="1:17">
      <c r="A273" s="1" t="str">
        <f>IF(B273="","",IF(INDEX('Enter Draw'!$C$3:$G$252,MATCH(SMALL('Enter Draw'!$I$3:$I$252,D273),'Enter Draw'!$I$3:$I$252,0),1)="yco","yco",D273))</f>
        <v/>
      </c>
      <c r="B273" t="str">
        <f>IFERROR(INDEX('Enter Draw'!$C$3:$I$252,MATCH(SMALL('Enter Draw'!$I$3:$I$252,D273),'Enter Draw'!$I$3:$I$252,0),4),"")</f>
        <v/>
      </c>
      <c r="C273" t="str">
        <f>IFERROR(INDEX('Enter Draw'!$C$3:$G$252,MATCH(SMALL('Enter Draw'!$I$3:$I$252,D273),'Enter Draw'!$I$3:$I$252,0),5),"")</f>
        <v/>
      </c>
      <c r="D273">
        <v>227</v>
      </c>
      <c r="F273" s="1" t="str">
        <f>IF(G273="","",IF(INDEX('Enter Draw'!$D$3:$G$252,MATCH(SMALL('Enter Draw'!$J$3:$J$252,D273),'Enter Draw'!$J$3:$J$252,0),1)="co","co",IF(INDEX('Enter Draw'!$D$3:$G$252,MATCH(SMALL('Enter Draw'!$J$3:$J$252,D273),'Enter Draw'!$J$3:$J$252,0),1)="yco","yco",D273)))</f>
        <v/>
      </c>
      <c r="G273" t="str">
        <f>IFERROR(INDEX('Enter Draw'!$D$3:$G$252,MATCH(SMALL('Enter Draw'!$J$3:$J$252,D273),'Enter Draw'!$J$3:$J$252,0),3),"")</f>
        <v/>
      </c>
      <c r="H273" t="str">
        <f>IFERROR(INDEX('Enter Draw'!$D$3:$G$252,MATCH(SMALL('Enter Draw'!$J$3:$J$252,D273),'Enter Draw'!$J$3:$J$252,0),4),"")</f>
        <v/>
      </c>
      <c r="J273" s="1" t="str">
        <f t="shared" si="93"/>
        <v/>
      </c>
      <c r="K273" t="str">
        <f>IFERROR(INDEX('Enter Draw'!$E$3:$G$252,MATCH(SMALL('Enter Draw'!$K$3:$K$252,D273),'Enter Draw'!$K$3:$K$252,0),2),"")</f>
        <v/>
      </c>
      <c r="L273" t="str">
        <f>IFERROR(INDEX('Enter Draw'!$E$3:$G$252,MATCH(SMALL('Enter Draw'!$K$3:$K$252,D273),'Enter Draw'!$K$3:$K$252,0),3),"")</f>
        <v/>
      </c>
      <c r="N273" s="1" t="str">
        <f t="shared" si="94"/>
        <v/>
      </c>
      <c r="O273" t="str">
        <f>IFERROR(INDEX('Enter Draw'!$A$3:$I$252,MATCH(SMALL('Enter Draw'!$L$3:$L$252,Q273),'Enter Draw'!$L$3:$L$252,0),6),"")</f>
        <v/>
      </c>
      <c r="P273" t="str">
        <f>IFERROR(INDEX('Enter Draw'!$A$3:$G$252,MATCH(SMALL('Enter Draw'!$L$3:$L$252,Q273),'Enter Draw'!$L$3:$L$252,0),7),"")</f>
        <v/>
      </c>
      <c r="Q273">
        <v>227</v>
      </c>
    </row>
    <row r="274" spans="1:17">
      <c r="A274" s="1" t="str">
        <f>IF(B274="","",IF(INDEX('Enter Draw'!$C$3:$G$252,MATCH(SMALL('Enter Draw'!$I$3:$I$252,D274),'Enter Draw'!$I$3:$I$252,0),1)="yco","yco",D274))</f>
        <v/>
      </c>
      <c r="B274" t="str">
        <f>IFERROR(INDEX('Enter Draw'!$C$3:$I$252,MATCH(SMALL('Enter Draw'!$I$3:$I$252,D274),'Enter Draw'!$I$3:$I$252,0),4),"")</f>
        <v/>
      </c>
      <c r="C274" t="str">
        <f>IFERROR(INDEX('Enter Draw'!$C$3:$G$252,MATCH(SMALL('Enter Draw'!$I$3:$I$252,D274),'Enter Draw'!$I$3:$I$252,0),5),"")</f>
        <v/>
      </c>
      <c r="D274">
        <v>228</v>
      </c>
      <c r="F274" s="1" t="str">
        <f>IF(G274="","",IF(INDEX('Enter Draw'!$D$3:$G$252,MATCH(SMALL('Enter Draw'!$J$3:$J$252,D274),'Enter Draw'!$J$3:$J$252,0),1)="co","co",IF(INDEX('Enter Draw'!$D$3:$G$252,MATCH(SMALL('Enter Draw'!$J$3:$J$252,D274),'Enter Draw'!$J$3:$J$252,0),1)="yco","yco",D274)))</f>
        <v/>
      </c>
      <c r="G274" t="str">
        <f>IFERROR(INDEX('Enter Draw'!$D$3:$G$252,MATCH(SMALL('Enter Draw'!$J$3:$J$252,D274),'Enter Draw'!$J$3:$J$252,0),3),"")</f>
        <v/>
      </c>
      <c r="H274" t="str">
        <f>IFERROR(INDEX('Enter Draw'!$D$3:$G$252,MATCH(SMALL('Enter Draw'!$J$3:$J$252,D274),'Enter Draw'!$J$3:$J$252,0),4),"")</f>
        <v/>
      </c>
      <c r="J274" s="1" t="str">
        <f t="shared" si="93"/>
        <v/>
      </c>
      <c r="K274" t="str">
        <f>IFERROR(INDEX('Enter Draw'!$E$3:$G$252,MATCH(SMALL('Enter Draw'!$K$3:$K$252,D274),'Enter Draw'!$K$3:$K$252,0),2),"")</f>
        <v/>
      </c>
      <c r="L274" t="str">
        <f>IFERROR(INDEX('Enter Draw'!$E$3:$G$252,MATCH(SMALL('Enter Draw'!$K$3:$K$252,D274),'Enter Draw'!$K$3:$K$252,0),3),"")</f>
        <v/>
      </c>
      <c r="N274" s="1" t="str">
        <f t="shared" si="94"/>
        <v/>
      </c>
      <c r="O274" t="str">
        <f>IFERROR(INDEX('Enter Draw'!$A$3:$I$252,MATCH(SMALL('Enter Draw'!$L$3:$L$252,Q274),'Enter Draw'!$L$3:$L$252,0),6),"")</f>
        <v/>
      </c>
      <c r="P274" t="str">
        <f>IFERROR(INDEX('Enter Draw'!$A$3:$G$252,MATCH(SMALL('Enter Draw'!$L$3:$L$252,Q274),'Enter Draw'!$L$3:$L$252,0),7),"")</f>
        <v/>
      </c>
      <c r="Q274">
        <v>228</v>
      </c>
    </row>
    <row r="275" spans="1:17">
      <c r="A275" s="1" t="str">
        <f>IF(B275="","",IF(INDEX('Enter Draw'!$C$3:$G$252,MATCH(SMALL('Enter Draw'!$I$3:$I$252,D275),'Enter Draw'!$I$3:$I$252,0),1)="yco","yco",D275))</f>
        <v/>
      </c>
      <c r="B275" t="str">
        <f>IFERROR(INDEX('Enter Draw'!$C$3:$I$252,MATCH(SMALL('Enter Draw'!$I$3:$I$252,D275),'Enter Draw'!$I$3:$I$252,0),4),"")</f>
        <v/>
      </c>
      <c r="C275" t="str">
        <f>IFERROR(INDEX('Enter Draw'!$C$3:$G$252,MATCH(SMALL('Enter Draw'!$I$3:$I$252,D275),'Enter Draw'!$I$3:$I$252,0),5),"")</f>
        <v/>
      </c>
      <c r="D275">
        <v>229</v>
      </c>
      <c r="F275" s="1" t="str">
        <f>IF(G275="","",IF(INDEX('Enter Draw'!$D$3:$G$252,MATCH(SMALL('Enter Draw'!$J$3:$J$252,D275),'Enter Draw'!$J$3:$J$252,0),1)="co","co",IF(INDEX('Enter Draw'!$D$3:$G$252,MATCH(SMALL('Enter Draw'!$J$3:$J$252,D275),'Enter Draw'!$J$3:$J$252,0),1)="yco","yco",D275)))</f>
        <v/>
      </c>
      <c r="G275" t="str">
        <f>IFERROR(INDEX('Enter Draw'!$D$3:$G$252,MATCH(SMALL('Enter Draw'!$J$3:$J$252,D275),'Enter Draw'!$J$3:$J$252,0),3),"")</f>
        <v/>
      </c>
      <c r="H275" t="str">
        <f>IFERROR(INDEX('Enter Draw'!$D$3:$G$252,MATCH(SMALL('Enter Draw'!$J$3:$J$252,D275),'Enter Draw'!$J$3:$J$252,0),4),"")</f>
        <v/>
      </c>
      <c r="J275" s="1" t="str">
        <f t="shared" si="93"/>
        <v/>
      </c>
      <c r="K275" t="str">
        <f>IFERROR(INDEX('Enter Draw'!$E$3:$G$252,MATCH(SMALL('Enter Draw'!$K$3:$K$252,D275),'Enter Draw'!$K$3:$K$252,0),2),"")</f>
        <v/>
      </c>
      <c r="L275" t="str">
        <f>IFERROR(INDEX('Enter Draw'!$E$3:$G$252,MATCH(SMALL('Enter Draw'!$K$3:$K$252,D275),'Enter Draw'!$K$3:$K$252,0),3),"")</f>
        <v/>
      </c>
      <c r="N275" s="1" t="str">
        <f t="shared" si="94"/>
        <v/>
      </c>
      <c r="O275" t="str">
        <f>IFERROR(INDEX('Enter Draw'!$A$3:$I$252,MATCH(SMALL('Enter Draw'!$L$3:$L$252,Q275),'Enter Draw'!$L$3:$L$252,0),6),"")</f>
        <v/>
      </c>
      <c r="P275" t="str">
        <f>IFERROR(INDEX('Enter Draw'!$A$3:$G$252,MATCH(SMALL('Enter Draw'!$L$3:$L$252,Q275),'Enter Draw'!$L$3:$L$252,0),7),"")</f>
        <v/>
      </c>
      <c r="Q275">
        <v>229</v>
      </c>
    </row>
    <row r="276" spans="1:17">
      <c r="A276" s="1" t="str">
        <f>IF(B276="","",IF(INDEX('Enter Draw'!$C$3:$G$252,MATCH(SMALL('Enter Draw'!$I$3:$I$252,D276),'Enter Draw'!$I$3:$I$252,0),1)="yco","yco",D276))</f>
        <v/>
      </c>
      <c r="B276" t="str">
        <f>IFERROR(INDEX('Enter Draw'!$C$3:$I$252,MATCH(SMALL('Enter Draw'!$I$3:$I$252,D276),'Enter Draw'!$I$3:$I$252,0),4),"")</f>
        <v/>
      </c>
      <c r="C276" t="str">
        <f>IFERROR(INDEX('Enter Draw'!$C$3:$G$252,MATCH(SMALL('Enter Draw'!$I$3:$I$252,D276),'Enter Draw'!$I$3:$I$252,0),5),"")</f>
        <v/>
      </c>
      <c r="D276">
        <v>230</v>
      </c>
      <c r="F276" s="1" t="str">
        <f>IF(G276="","",IF(INDEX('Enter Draw'!$D$3:$G$252,MATCH(SMALL('Enter Draw'!$J$3:$J$252,D276),'Enter Draw'!$J$3:$J$252,0),1)="co","co",IF(INDEX('Enter Draw'!$D$3:$G$252,MATCH(SMALL('Enter Draw'!$J$3:$J$252,D276),'Enter Draw'!$J$3:$J$252,0),1)="yco","yco",D276)))</f>
        <v/>
      </c>
      <c r="G276" t="str">
        <f>IFERROR(INDEX('Enter Draw'!$D$3:$G$252,MATCH(SMALL('Enter Draw'!$J$3:$J$252,D276),'Enter Draw'!$J$3:$J$252,0),3),"")</f>
        <v/>
      </c>
      <c r="H276" t="str">
        <f>IFERROR(INDEX('Enter Draw'!$D$3:$G$252,MATCH(SMALL('Enter Draw'!$J$3:$J$252,D276),'Enter Draw'!$J$3:$J$252,0),4),"")</f>
        <v/>
      </c>
      <c r="J276" s="1" t="str">
        <f t="shared" si="93"/>
        <v/>
      </c>
      <c r="K276" t="str">
        <f>IFERROR(INDEX('Enter Draw'!$E$3:$G$252,MATCH(SMALL('Enter Draw'!$K$3:$K$252,D276),'Enter Draw'!$K$3:$K$252,0),2),"")</f>
        <v/>
      </c>
      <c r="L276" t="str">
        <f>IFERROR(INDEX('Enter Draw'!$E$3:$G$252,MATCH(SMALL('Enter Draw'!$K$3:$K$252,D276),'Enter Draw'!$K$3:$K$252,0),3),"")</f>
        <v/>
      </c>
      <c r="N276" s="1" t="str">
        <f t="shared" si="94"/>
        <v/>
      </c>
      <c r="O276" t="str">
        <f>IFERROR(INDEX('Enter Draw'!$A$3:$I$252,MATCH(SMALL('Enter Draw'!$L$3:$L$252,Q276),'Enter Draw'!$L$3:$L$252,0),6),"")</f>
        <v/>
      </c>
      <c r="P276" t="str">
        <f>IFERROR(INDEX('Enter Draw'!$A$3:$G$252,MATCH(SMALL('Enter Draw'!$L$3:$L$252,Q276),'Enter Draw'!$L$3:$L$252,0),7),"")</f>
        <v/>
      </c>
      <c r="Q276">
        <v>230</v>
      </c>
    </row>
    <row r="278" spans="1:17">
      <c r="A278" s="1" t="str">
        <f>IF(B278="","",IF(INDEX('Enter Draw'!$C$3:$G$252,MATCH(SMALL('Enter Draw'!$I$3:$I$252,D278),'Enter Draw'!$I$3:$I$252,0),1)="yco","yco",D278))</f>
        <v/>
      </c>
      <c r="B278" t="str">
        <f>IFERROR(INDEX('Enter Draw'!$C$3:$I$252,MATCH(SMALL('Enter Draw'!$I$3:$I$252,D278),'Enter Draw'!$I$3:$I$252,0),4),"")</f>
        <v/>
      </c>
      <c r="C278" t="str">
        <f>IFERROR(INDEX('Enter Draw'!$C$3:$G$252,MATCH(SMALL('Enter Draw'!$I$3:$I$252,D278),'Enter Draw'!$I$3:$I$252,0),5),"")</f>
        <v/>
      </c>
      <c r="D278">
        <v>231</v>
      </c>
      <c r="F278" s="1" t="str">
        <f>IF(G278="","",IF(INDEX('Enter Draw'!$D$3:$G$252,MATCH(SMALL('Enter Draw'!$J$3:$J$252,D278),'Enter Draw'!$J$3:$J$252,0),1)="co","co",IF(INDEX('Enter Draw'!$D$3:$G$252,MATCH(SMALL('Enter Draw'!$J$3:$J$252,D278),'Enter Draw'!$J$3:$J$252,0),1)="yco","yco",D278)))</f>
        <v/>
      </c>
      <c r="G278" t="str">
        <f>IFERROR(INDEX('Enter Draw'!$D$3:$G$252,MATCH(SMALL('Enter Draw'!$J$3:$J$252,D278),'Enter Draw'!$J$3:$J$252,0),3),"")</f>
        <v/>
      </c>
      <c r="H278" t="str">
        <f>IFERROR(INDEX('Enter Draw'!$D$3:$G$252,MATCH(SMALL('Enter Draw'!$J$3:$J$252,D278),'Enter Draw'!$J$3:$J$252,0),4),"")</f>
        <v/>
      </c>
      <c r="J278" s="1" t="str">
        <f t="shared" ref="J278:J282" si="95">IF(K278="","",D278)</f>
        <v/>
      </c>
      <c r="K278" t="str">
        <f>IFERROR(INDEX('Enter Draw'!$E$3:$G$252,MATCH(SMALL('Enter Draw'!$K$3:$K$252,D278),'Enter Draw'!$K$3:$K$252,0),2),"")</f>
        <v/>
      </c>
      <c r="L278" t="str">
        <f>IFERROR(INDEX('Enter Draw'!$E$3:$G$252,MATCH(SMALL('Enter Draw'!$K$3:$K$252,D278),'Enter Draw'!$K$3:$K$252,0),3),"")</f>
        <v/>
      </c>
      <c r="N278" s="1" t="str">
        <f t="shared" ref="N278:N282" si="96">IF(O278="","",Q278)</f>
        <v/>
      </c>
      <c r="O278" t="str">
        <f>IFERROR(INDEX('Enter Draw'!$A$3:$I$252,MATCH(SMALL('Enter Draw'!$L$3:$L$252,Q278),'Enter Draw'!$L$3:$L$252,0),6),"")</f>
        <v/>
      </c>
      <c r="P278" t="str">
        <f>IFERROR(INDEX('Enter Draw'!$A$3:$G$252,MATCH(SMALL('Enter Draw'!$L$3:$L$252,Q278),'Enter Draw'!$L$3:$L$252,0),7),"")</f>
        <v/>
      </c>
      <c r="Q278">
        <v>231</v>
      </c>
    </row>
    <row r="279" spans="1:17">
      <c r="A279" s="1" t="str">
        <f>IF(B279="","",IF(INDEX('Enter Draw'!$C$3:$G$252,MATCH(SMALL('Enter Draw'!$I$3:$I$252,D279),'Enter Draw'!$I$3:$I$252,0),1)="yco","yco",D279))</f>
        <v/>
      </c>
      <c r="B279" t="str">
        <f>IFERROR(INDEX('Enter Draw'!$C$3:$I$252,MATCH(SMALL('Enter Draw'!$I$3:$I$252,D279),'Enter Draw'!$I$3:$I$252,0),4),"")</f>
        <v/>
      </c>
      <c r="C279" t="str">
        <f>IFERROR(INDEX('Enter Draw'!$C$3:$G$252,MATCH(SMALL('Enter Draw'!$I$3:$I$252,D279),'Enter Draw'!$I$3:$I$252,0),5),"")</f>
        <v/>
      </c>
      <c r="D279">
        <v>232</v>
      </c>
      <c r="F279" s="1" t="str">
        <f>IF(G279="","",IF(INDEX('Enter Draw'!$D$3:$G$252,MATCH(SMALL('Enter Draw'!$J$3:$J$252,D279),'Enter Draw'!$J$3:$J$252,0),1)="co","co",IF(INDEX('Enter Draw'!$D$3:$G$252,MATCH(SMALL('Enter Draw'!$J$3:$J$252,D279),'Enter Draw'!$J$3:$J$252,0),1)="yco","yco",D279)))</f>
        <v/>
      </c>
      <c r="G279" t="str">
        <f>IFERROR(INDEX('Enter Draw'!$D$3:$G$252,MATCH(SMALL('Enter Draw'!$J$3:$J$252,D279),'Enter Draw'!$J$3:$J$252,0),3),"")</f>
        <v/>
      </c>
      <c r="H279" t="str">
        <f>IFERROR(INDEX('Enter Draw'!$D$3:$G$252,MATCH(SMALL('Enter Draw'!$J$3:$J$252,D279),'Enter Draw'!$J$3:$J$252,0),4),"")</f>
        <v/>
      </c>
      <c r="J279" s="1" t="str">
        <f t="shared" si="95"/>
        <v/>
      </c>
      <c r="K279" t="str">
        <f>IFERROR(INDEX('Enter Draw'!$E$3:$G$252,MATCH(SMALL('Enter Draw'!$K$3:$K$252,D279),'Enter Draw'!$K$3:$K$252,0),2),"")</f>
        <v/>
      </c>
      <c r="L279" t="str">
        <f>IFERROR(INDEX('Enter Draw'!$E$3:$G$252,MATCH(SMALL('Enter Draw'!$K$3:$K$252,D279),'Enter Draw'!$K$3:$K$252,0),3),"")</f>
        <v/>
      </c>
      <c r="N279" s="1" t="str">
        <f t="shared" si="96"/>
        <v/>
      </c>
      <c r="O279" t="str">
        <f>IFERROR(INDEX('Enter Draw'!$A$3:$I$252,MATCH(SMALL('Enter Draw'!$L$3:$L$252,Q279),'Enter Draw'!$L$3:$L$252,0),6),"")</f>
        <v/>
      </c>
      <c r="P279" t="str">
        <f>IFERROR(INDEX('Enter Draw'!$A$3:$G$252,MATCH(SMALL('Enter Draw'!$L$3:$L$252,Q279),'Enter Draw'!$L$3:$L$252,0),7),"")</f>
        <v/>
      </c>
      <c r="Q279">
        <v>232</v>
      </c>
    </row>
    <row r="280" spans="1:17">
      <c r="A280" s="1" t="str">
        <f>IF(B280="","",IF(INDEX('Enter Draw'!$C$3:$G$252,MATCH(SMALL('Enter Draw'!$I$3:$I$252,D280),'Enter Draw'!$I$3:$I$252,0),1)="yco","yco",D280))</f>
        <v/>
      </c>
      <c r="B280" t="str">
        <f>IFERROR(INDEX('Enter Draw'!$C$3:$I$252,MATCH(SMALL('Enter Draw'!$I$3:$I$252,D280),'Enter Draw'!$I$3:$I$252,0),4),"")</f>
        <v/>
      </c>
      <c r="C280" t="str">
        <f>IFERROR(INDEX('Enter Draw'!$C$3:$G$252,MATCH(SMALL('Enter Draw'!$I$3:$I$252,D280),'Enter Draw'!$I$3:$I$252,0),5),"")</f>
        <v/>
      </c>
      <c r="D280">
        <v>233</v>
      </c>
      <c r="F280" s="1" t="str">
        <f>IF(G280="","",IF(INDEX('Enter Draw'!$D$3:$G$252,MATCH(SMALL('Enter Draw'!$J$3:$J$252,D280),'Enter Draw'!$J$3:$J$252,0),1)="co","co",IF(INDEX('Enter Draw'!$D$3:$G$252,MATCH(SMALL('Enter Draw'!$J$3:$J$252,D280),'Enter Draw'!$J$3:$J$252,0),1)="yco","yco",D280)))</f>
        <v/>
      </c>
      <c r="G280" t="str">
        <f>IFERROR(INDEX('Enter Draw'!$D$3:$G$252,MATCH(SMALL('Enter Draw'!$J$3:$J$252,D280),'Enter Draw'!$J$3:$J$252,0),3),"")</f>
        <v/>
      </c>
      <c r="H280" t="str">
        <f>IFERROR(INDEX('Enter Draw'!$D$3:$G$252,MATCH(SMALL('Enter Draw'!$J$3:$J$252,D280),'Enter Draw'!$J$3:$J$252,0),4),"")</f>
        <v/>
      </c>
      <c r="J280" s="1" t="str">
        <f t="shared" si="95"/>
        <v/>
      </c>
      <c r="K280" t="str">
        <f>IFERROR(INDEX('Enter Draw'!$E$3:$G$252,MATCH(SMALL('Enter Draw'!$K$3:$K$252,D280),'Enter Draw'!$K$3:$K$252,0),2),"")</f>
        <v/>
      </c>
      <c r="L280" t="str">
        <f>IFERROR(INDEX('Enter Draw'!$E$3:$G$252,MATCH(SMALL('Enter Draw'!$K$3:$K$252,D280),'Enter Draw'!$K$3:$K$252,0),3),"")</f>
        <v/>
      </c>
      <c r="N280" s="1" t="str">
        <f t="shared" si="96"/>
        <v/>
      </c>
      <c r="O280" t="str">
        <f>IFERROR(INDEX('Enter Draw'!$A$3:$I$252,MATCH(SMALL('Enter Draw'!$L$3:$L$252,Q280),'Enter Draw'!$L$3:$L$252,0),6),"")</f>
        <v/>
      </c>
      <c r="P280" t="str">
        <f>IFERROR(INDEX('Enter Draw'!$A$3:$G$252,MATCH(SMALL('Enter Draw'!$L$3:$L$252,Q280),'Enter Draw'!$L$3:$L$252,0),7),"")</f>
        <v/>
      </c>
      <c r="Q280">
        <v>233</v>
      </c>
    </row>
    <row r="281" spans="1:17">
      <c r="A281" s="1" t="str">
        <f>IF(B281="","",IF(INDEX('Enter Draw'!$C$3:$G$252,MATCH(SMALL('Enter Draw'!$I$3:$I$252,D281),'Enter Draw'!$I$3:$I$252,0),1)="yco","yco",D281))</f>
        <v/>
      </c>
      <c r="B281" t="str">
        <f>IFERROR(INDEX('Enter Draw'!$C$3:$I$252,MATCH(SMALL('Enter Draw'!$I$3:$I$252,D281),'Enter Draw'!$I$3:$I$252,0),4),"")</f>
        <v/>
      </c>
      <c r="C281" t="str">
        <f>IFERROR(INDEX('Enter Draw'!$C$3:$G$252,MATCH(SMALL('Enter Draw'!$I$3:$I$252,D281),'Enter Draw'!$I$3:$I$252,0),5),"")</f>
        <v/>
      </c>
      <c r="D281">
        <v>234</v>
      </c>
      <c r="F281" s="1" t="str">
        <f>IF(G281="","",IF(INDEX('Enter Draw'!$D$3:$G$252,MATCH(SMALL('Enter Draw'!$J$3:$J$252,D281),'Enter Draw'!$J$3:$J$252,0),1)="co","co",IF(INDEX('Enter Draw'!$D$3:$G$252,MATCH(SMALL('Enter Draw'!$J$3:$J$252,D281),'Enter Draw'!$J$3:$J$252,0),1)="yco","yco",D281)))</f>
        <v/>
      </c>
      <c r="G281" t="str">
        <f>IFERROR(INDEX('Enter Draw'!$D$3:$G$252,MATCH(SMALL('Enter Draw'!$J$3:$J$252,D281),'Enter Draw'!$J$3:$J$252,0),3),"")</f>
        <v/>
      </c>
      <c r="H281" t="str">
        <f>IFERROR(INDEX('Enter Draw'!$D$3:$G$252,MATCH(SMALL('Enter Draw'!$J$3:$J$252,D281),'Enter Draw'!$J$3:$J$252,0),4),"")</f>
        <v/>
      </c>
      <c r="J281" s="1" t="str">
        <f t="shared" si="95"/>
        <v/>
      </c>
      <c r="K281" t="str">
        <f>IFERROR(INDEX('Enter Draw'!$E$3:$G$252,MATCH(SMALL('Enter Draw'!$K$3:$K$252,D281),'Enter Draw'!$K$3:$K$252,0),2),"")</f>
        <v/>
      </c>
      <c r="L281" t="str">
        <f>IFERROR(INDEX('Enter Draw'!$E$3:$G$252,MATCH(SMALL('Enter Draw'!$K$3:$K$252,D281),'Enter Draw'!$K$3:$K$252,0),3),"")</f>
        <v/>
      </c>
      <c r="N281" s="1" t="str">
        <f t="shared" si="96"/>
        <v/>
      </c>
      <c r="O281" t="str">
        <f>IFERROR(INDEX('Enter Draw'!$A$3:$I$252,MATCH(SMALL('Enter Draw'!$L$3:$L$252,Q281),'Enter Draw'!$L$3:$L$252,0),6),"")</f>
        <v/>
      </c>
      <c r="P281" t="str">
        <f>IFERROR(INDEX('Enter Draw'!$A$3:$G$252,MATCH(SMALL('Enter Draw'!$L$3:$L$252,Q281),'Enter Draw'!$L$3:$L$252,0),7),"")</f>
        <v/>
      </c>
      <c r="Q281">
        <v>234</v>
      </c>
    </row>
    <row r="282" spans="1:17">
      <c r="A282" s="1" t="str">
        <f>IF(B282="","",IF(INDEX('Enter Draw'!$C$3:$G$252,MATCH(SMALL('Enter Draw'!$I$3:$I$252,D282),'Enter Draw'!$I$3:$I$252,0),1)="yco","yco",D282))</f>
        <v/>
      </c>
      <c r="B282" t="str">
        <f>IFERROR(INDEX('Enter Draw'!$C$3:$I$252,MATCH(SMALL('Enter Draw'!$I$3:$I$252,D282),'Enter Draw'!$I$3:$I$252,0),4),"")</f>
        <v/>
      </c>
      <c r="C282" t="str">
        <f>IFERROR(INDEX('Enter Draw'!$C$3:$G$252,MATCH(SMALL('Enter Draw'!$I$3:$I$252,D282),'Enter Draw'!$I$3:$I$252,0),5),"")</f>
        <v/>
      </c>
      <c r="D282">
        <v>235</v>
      </c>
      <c r="F282" s="1" t="str">
        <f>IF(G282="","",IF(INDEX('Enter Draw'!$D$3:$G$252,MATCH(SMALL('Enter Draw'!$J$3:$J$252,D282),'Enter Draw'!$J$3:$J$252,0),1)="co","co",IF(INDEX('Enter Draw'!$D$3:$G$252,MATCH(SMALL('Enter Draw'!$J$3:$J$252,D282),'Enter Draw'!$J$3:$J$252,0),1)="yco","yco",D282)))</f>
        <v/>
      </c>
      <c r="G282" t="str">
        <f>IFERROR(INDEX('Enter Draw'!$D$3:$G$252,MATCH(SMALL('Enter Draw'!$J$3:$J$252,D282),'Enter Draw'!$J$3:$J$252,0),3),"")</f>
        <v/>
      </c>
      <c r="H282" t="str">
        <f>IFERROR(INDEX('Enter Draw'!$D$3:$G$252,MATCH(SMALL('Enter Draw'!$J$3:$J$252,D282),'Enter Draw'!$J$3:$J$252,0),4),"")</f>
        <v/>
      </c>
      <c r="J282" s="1" t="str">
        <f t="shared" si="95"/>
        <v/>
      </c>
      <c r="K282" t="str">
        <f>IFERROR(INDEX('Enter Draw'!$E$3:$G$252,MATCH(SMALL('Enter Draw'!$K$3:$K$252,D282),'Enter Draw'!$K$3:$K$252,0),2),"")</f>
        <v/>
      </c>
      <c r="L282" t="str">
        <f>IFERROR(INDEX('Enter Draw'!$E$3:$G$252,MATCH(SMALL('Enter Draw'!$K$3:$K$252,D282),'Enter Draw'!$K$3:$K$252,0),3),"")</f>
        <v/>
      </c>
      <c r="N282" s="1" t="str">
        <f t="shared" si="96"/>
        <v/>
      </c>
      <c r="O282" t="str">
        <f>IFERROR(INDEX('Enter Draw'!$A$3:$I$252,MATCH(SMALL('Enter Draw'!$L$3:$L$252,Q282),'Enter Draw'!$L$3:$L$252,0),6),"")</f>
        <v/>
      </c>
      <c r="P282" t="str">
        <f>IFERROR(INDEX('Enter Draw'!$A$3:$G$252,MATCH(SMALL('Enter Draw'!$L$3:$L$252,Q282),'Enter Draw'!$L$3:$L$252,0),7),"")</f>
        <v/>
      </c>
      <c r="Q282">
        <v>235</v>
      </c>
    </row>
    <row r="284" spans="1:17">
      <c r="A284" s="1" t="str">
        <f>IF(B284="","",IF(INDEX('Enter Draw'!$C$3:$G$252,MATCH(SMALL('Enter Draw'!$I$3:$I$252,D284),'Enter Draw'!$I$3:$I$252,0),1)="yco","yco",D284))</f>
        <v/>
      </c>
      <c r="B284" t="str">
        <f>IFERROR(INDEX('Enter Draw'!$C$3:$I$252,MATCH(SMALL('Enter Draw'!$I$3:$I$252,D284),'Enter Draw'!$I$3:$I$252,0),4),"")</f>
        <v/>
      </c>
      <c r="C284" t="str">
        <f>IFERROR(INDEX('Enter Draw'!$C$3:$G$252,MATCH(SMALL('Enter Draw'!$I$3:$I$252,D284),'Enter Draw'!$I$3:$I$252,0),5),"")</f>
        <v/>
      </c>
      <c r="D284">
        <v>236</v>
      </c>
      <c r="F284" s="1" t="str">
        <f>IF(G284="","",IF(INDEX('Enter Draw'!$D$3:$G$252,MATCH(SMALL('Enter Draw'!$J$3:$J$252,D284),'Enter Draw'!$J$3:$J$252,0),1)="co","co",IF(INDEX('Enter Draw'!$D$3:$G$252,MATCH(SMALL('Enter Draw'!$J$3:$J$252,D284),'Enter Draw'!$J$3:$J$252,0),1)="yco","yco",D284)))</f>
        <v/>
      </c>
      <c r="G284" t="str">
        <f>IFERROR(INDEX('Enter Draw'!$D$3:$G$252,MATCH(SMALL('Enter Draw'!$J$3:$J$252,D284),'Enter Draw'!$J$3:$J$252,0),3),"")</f>
        <v/>
      </c>
      <c r="H284" t="str">
        <f>IFERROR(INDEX('Enter Draw'!$D$3:$G$252,MATCH(SMALL('Enter Draw'!$J$3:$J$252,D284),'Enter Draw'!$J$3:$J$252,0),4),"")</f>
        <v/>
      </c>
      <c r="J284" s="1" t="str">
        <f t="shared" ref="J284:J288" si="97">IF(K284="","",D284)</f>
        <v/>
      </c>
      <c r="K284" t="str">
        <f>IFERROR(INDEX('Enter Draw'!$E$3:$G$252,MATCH(SMALL('Enter Draw'!$K$3:$K$252,D284),'Enter Draw'!$K$3:$K$252,0),2),"")</f>
        <v/>
      </c>
      <c r="L284" t="str">
        <f>IFERROR(INDEX('Enter Draw'!$E$3:$G$252,MATCH(SMALL('Enter Draw'!$K$3:$K$252,D284),'Enter Draw'!$K$3:$K$252,0),3),"")</f>
        <v/>
      </c>
      <c r="N284" s="1" t="str">
        <f t="shared" ref="N284:N288" si="98">IF(O284="","",Q284)</f>
        <v/>
      </c>
      <c r="O284" t="str">
        <f>IFERROR(INDEX('Enter Draw'!$A$3:$I$252,MATCH(SMALL('Enter Draw'!$L$3:$L$252,Q284),'Enter Draw'!$L$3:$L$252,0),6),"")</f>
        <v/>
      </c>
      <c r="P284" t="str">
        <f>IFERROR(INDEX('Enter Draw'!$A$3:$G$252,MATCH(SMALL('Enter Draw'!$L$3:$L$252,Q284),'Enter Draw'!$L$3:$L$252,0),7),"")</f>
        <v/>
      </c>
      <c r="Q284">
        <v>236</v>
      </c>
    </row>
    <row r="285" spans="1:17">
      <c r="A285" s="1" t="str">
        <f>IF(B285="","",IF(INDEX('Enter Draw'!$C$3:$G$252,MATCH(SMALL('Enter Draw'!$I$3:$I$252,D285),'Enter Draw'!$I$3:$I$252,0),1)="yco","yco",D285))</f>
        <v/>
      </c>
      <c r="B285" t="str">
        <f>IFERROR(INDEX('Enter Draw'!$C$3:$I$252,MATCH(SMALL('Enter Draw'!$I$3:$I$252,D285),'Enter Draw'!$I$3:$I$252,0),4),"")</f>
        <v/>
      </c>
      <c r="C285" t="str">
        <f>IFERROR(INDEX('Enter Draw'!$C$3:$G$252,MATCH(SMALL('Enter Draw'!$I$3:$I$252,D285),'Enter Draw'!$I$3:$I$252,0),5),"")</f>
        <v/>
      </c>
      <c r="D285">
        <v>237</v>
      </c>
      <c r="F285" s="1" t="str">
        <f>IF(G285="","",IF(INDEX('Enter Draw'!$D$3:$G$252,MATCH(SMALL('Enter Draw'!$J$3:$J$252,D285),'Enter Draw'!$J$3:$J$252,0),1)="co","co",IF(INDEX('Enter Draw'!$D$3:$G$252,MATCH(SMALL('Enter Draw'!$J$3:$J$252,D285),'Enter Draw'!$J$3:$J$252,0),1)="yco","yco",D285)))</f>
        <v/>
      </c>
      <c r="G285" t="str">
        <f>IFERROR(INDEX('Enter Draw'!$D$3:$G$252,MATCH(SMALL('Enter Draw'!$J$3:$J$252,D285),'Enter Draw'!$J$3:$J$252,0),3),"")</f>
        <v/>
      </c>
      <c r="H285" t="str">
        <f>IFERROR(INDEX('Enter Draw'!$D$3:$G$252,MATCH(SMALL('Enter Draw'!$J$3:$J$252,D285),'Enter Draw'!$J$3:$J$252,0),4),"")</f>
        <v/>
      </c>
      <c r="J285" s="1" t="str">
        <f t="shared" si="97"/>
        <v/>
      </c>
      <c r="K285" t="str">
        <f>IFERROR(INDEX('Enter Draw'!$E$3:$G$252,MATCH(SMALL('Enter Draw'!$K$3:$K$252,D285),'Enter Draw'!$K$3:$K$252,0),2),"")</f>
        <v/>
      </c>
      <c r="L285" t="str">
        <f>IFERROR(INDEX('Enter Draw'!$E$3:$G$252,MATCH(SMALL('Enter Draw'!$K$3:$K$252,D285),'Enter Draw'!$K$3:$K$252,0),3),"")</f>
        <v/>
      </c>
      <c r="N285" s="1" t="str">
        <f t="shared" si="98"/>
        <v/>
      </c>
      <c r="O285" t="str">
        <f>IFERROR(INDEX('Enter Draw'!$A$3:$I$252,MATCH(SMALL('Enter Draw'!$L$3:$L$252,Q285),'Enter Draw'!$L$3:$L$252,0),6),"")</f>
        <v/>
      </c>
      <c r="P285" t="str">
        <f>IFERROR(INDEX('Enter Draw'!$A$3:$G$252,MATCH(SMALL('Enter Draw'!$L$3:$L$252,Q285),'Enter Draw'!$L$3:$L$252,0),7),"")</f>
        <v/>
      </c>
      <c r="Q285">
        <v>237</v>
      </c>
    </row>
    <row r="286" spans="1:17">
      <c r="A286" s="1" t="str">
        <f>IF(B286="","",IF(INDEX('Enter Draw'!$C$3:$G$252,MATCH(SMALL('Enter Draw'!$I$3:$I$252,D286),'Enter Draw'!$I$3:$I$252,0),1)="yco","yco",D286))</f>
        <v/>
      </c>
      <c r="B286" t="str">
        <f>IFERROR(INDEX('Enter Draw'!$C$3:$I$252,MATCH(SMALL('Enter Draw'!$I$3:$I$252,D286),'Enter Draw'!$I$3:$I$252,0),4),"")</f>
        <v/>
      </c>
      <c r="C286" t="str">
        <f>IFERROR(INDEX('Enter Draw'!$C$3:$G$252,MATCH(SMALL('Enter Draw'!$I$3:$I$252,D286),'Enter Draw'!$I$3:$I$252,0),5),"")</f>
        <v/>
      </c>
      <c r="D286">
        <v>238</v>
      </c>
      <c r="F286" s="1" t="str">
        <f>IF(G286="","",IF(INDEX('Enter Draw'!$D$3:$G$252,MATCH(SMALL('Enter Draw'!$J$3:$J$252,D286),'Enter Draw'!$J$3:$J$252,0),1)="co","co",IF(INDEX('Enter Draw'!$D$3:$G$252,MATCH(SMALL('Enter Draw'!$J$3:$J$252,D286),'Enter Draw'!$J$3:$J$252,0),1)="yco","yco",D286)))</f>
        <v/>
      </c>
      <c r="G286" t="str">
        <f>IFERROR(INDEX('Enter Draw'!$D$3:$G$252,MATCH(SMALL('Enter Draw'!$J$3:$J$252,D286),'Enter Draw'!$J$3:$J$252,0),3),"")</f>
        <v/>
      </c>
      <c r="H286" t="str">
        <f>IFERROR(INDEX('Enter Draw'!$D$3:$G$252,MATCH(SMALL('Enter Draw'!$J$3:$J$252,D286),'Enter Draw'!$J$3:$J$252,0),4),"")</f>
        <v/>
      </c>
      <c r="J286" s="1" t="str">
        <f t="shared" si="97"/>
        <v/>
      </c>
      <c r="K286" t="str">
        <f>IFERROR(INDEX('Enter Draw'!$E$3:$G$252,MATCH(SMALL('Enter Draw'!$K$3:$K$252,D286),'Enter Draw'!$K$3:$K$252,0),2),"")</f>
        <v/>
      </c>
      <c r="L286" t="str">
        <f>IFERROR(INDEX('Enter Draw'!$E$3:$G$252,MATCH(SMALL('Enter Draw'!$K$3:$K$252,D286),'Enter Draw'!$K$3:$K$252,0),3),"")</f>
        <v/>
      </c>
      <c r="N286" s="1" t="str">
        <f t="shared" si="98"/>
        <v/>
      </c>
      <c r="O286" t="str">
        <f>IFERROR(INDEX('Enter Draw'!$A$3:$I$252,MATCH(SMALL('Enter Draw'!$L$3:$L$252,Q286),'Enter Draw'!$L$3:$L$252,0),6),"")</f>
        <v/>
      </c>
      <c r="P286" t="str">
        <f>IFERROR(INDEX('Enter Draw'!$A$3:$G$252,MATCH(SMALL('Enter Draw'!$L$3:$L$252,Q286),'Enter Draw'!$L$3:$L$252,0),7),"")</f>
        <v/>
      </c>
      <c r="Q286">
        <v>238</v>
      </c>
    </row>
    <row r="287" spans="1:17">
      <c r="A287" s="1" t="str">
        <f>IF(B287="","",IF(INDEX('Enter Draw'!$C$3:$G$252,MATCH(SMALL('Enter Draw'!$I$3:$I$252,D287),'Enter Draw'!$I$3:$I$252,0),1)="yco","yco",D287))</f>
        <v/>
      </c>
      <c r="B287" t="str">
        <f>IFERROR(INDEX('Enter Draw'!$C$3:$I$252,MATCH(SMALL('Enter Draw'!$I$3:$I$252,D287),'Enter Draw'!$I$3:$I$252,0),4),"")</f>
        <v/>
      </c>
      <c r="C287" t="str">
        <f>IFERROR(INDEX('Enter Draw'!$C$3:$G$252,MATCH(SMALL('Enter Draw'!$I$3:$I$252,D287),'Enter Draw'!$I$3:$I$252,0),5),"")</f>
        <v/>
      </c>
      <c r="D287">
        <v>239</v>
      </c>
      <c r="F287" s="1" t="str">
        <f>IF(G287="","",IF(INDEX('Enter Draw'!$D$3:$G$252,MATCH(SMALL('Enter Draw'!$J$3:$J$252,D287),'Enter Draw'!$J$3:$J$252,0),1)="co","co",IF(INDEX('Enter Draw'!$D$3:$G$252,MATCH(SMALL('Enter Draw'!$J$3:$J$252,D287),'Enter Draw'!$J$3:$J$252,0),1)="yco","yco",D287)))</f>
        <v/>
      </c>
      <c r="G287" t="str">
        <f>IFERROR(INDEX('Enter Draw'!$D$3:$G$252,MATCH(SMALL('Enter Draw'!$J$3:$J$252,D287),'Enter Draw'!$J$3:$J$252,0),3),"")</f>
        <v/>
      </c>
      <c r="H287" t="str">
        <f>IFERROR(INDEX('Enter Draw'!$D$3:$G$252,MATCH(SMALL('Enter Draw'!$J$3:$J$252,D287),'Enter Draw'!$J$3:$J$252,0),4),"")</f>
        <v/>
      </c>
      <c r="J287" s="1" t="str">
        <f t="shared" si="97"/>
        <v/>
      </c>
      <c r="K287" t="str">
        <f>IFERROR(INDEX('Enter Draw'!$E$3:$G$252,MATCH(SMALL('Enter Draw'!$K$3:$K$252,D287),'Enter Draw'!$K$3:$K$252,0),2),"")</f>
        <v/>
      </c>
      <c r="L287" t="str">
        <f>IFERROR(INDEX('Enter Draw'!$E$3:$G$252,MATCH(SMALL('Enter Draw'!$K$3:$K$252,D287),'Enter Draw'!$K$3:$K$252,0),3),"")</f>
        <v/>
      </c>
      <c r="N287" s="1" t="str">
        <f t="shared" si="98"/>
        <v/>
      </c>
      <c r="O287" t="str">
        <f>IFERROR(INDEX('Enter Draw'!$A$3:$I$252,MATCH(SMALL('Enter Draw'!$L$3:$L$252,Q287),'Enter Draw'!$L$3:$L$252,0),6),"")</f>
        <v/>
      </c>
      <c r="P287" t="str">
        <f>IFERROR(INDEX('Enter Draw'!$A$3:$G$252,MATCH(SMALL('Enter Draw'!$L$3:$L$252,Q287),'Enter Draw'!$L$3:$L$252,0),7),"")</f>
        <v/>
      </c>
      <c r="Q287">
        <v>239</v>
      </c>
    </row>
    <row r="288" spans="1:17">
      <c r="A288" s="1" t="str">
        <f>IF(B288="","",IF(INDEX('Enter Draw'!$C$3:$G$252,MATCH(SMALL('Enter Draw'!$I$3:$I$252,D288),'Enter Draw'!$I$3:$I$252,0),1)="yco","yco",D288))</f>
        <v/>
      </c>
      <c r="B288" t="str">
        <f>IFERROR(INDEX('Enter Draw'!$C$3:$I$252,MATCH(SMALL('Enter Draw'!$I$3:$I$252,D288),'Enter Draw'!$I$3:$I$252,0),4),"")</f>
        <v/>
      </c>
      <c r="C288" t="str">
        <f>IFERROR(INDEX('Enter Draw'!$C$3:$G$252,MATCH(SMALL('Enter Draw'!$I$3:$I$252,D288),'Enter Draw'!$I$3:$I$252,0),5),"")</f>
        <v/>
      </c>
      <c r="D288">
        <v>240</v>
      </c>
      <c r="F288" s="1" t="str">
        <f>IF(G288="","",IF(INDEX('Enter Draw'!$D$3:$G$252,MATCH(SMALL('Enter Draw'!$J$3:$J$252,D288),'Enter Draw'!$J$3:$J$252,0),1)="co","co",IF(INDEX('Enter Draw'!$D$3:$G$252,MATCH(SMALL('Enter Draw'!$J$3:$J$252,D288),'Enter Draw'!$J$3:$J$252,0),1)="yco","yco",D288)))</f>
        <v/>
      </c>
      <c r="G288" t="str">
        <f>IFERROR(INDEX('Enter Draw'!$D$3:$G$252,MATCH(SMALL('Enter Draw'!$J$3:$J$252,D288),'Enter Draw'!$J$3:$J$252,0),3),"")</f>
        <v/>
      </c>
      <c r="H288" t="str">
        <f>IFERROR(INDEX('Enter Draw'!$D$3:$G$252,MATCH(SMALL('Enter Draw'!$J$3:$J$252,D288),'Enter Draw'!$J$3:$J$252,0),4),"")</f>
        <v/>
      </c>
      <c r="J288" s="1" t="str">
        <f t="shared" si="97"/>
        <v/>
      </c>
      <c r="K288" t="str">
        <f>IFERROR(INDEX('Enter Draw'!$E$3:$G$252,MATCH(SMALL('Enter Draw'!$K$3:$K$252,D288),'Enter Draw'!$K$3:$K$252,0),2),"")</f>
        <v/>
      </c>
      <c r="L288" t="str">
        <f>IFERROR(INDEX('Enter Draw'!$E$3:$G$252,MATCH(SMALL('Enter Draw'!$K$3:$K$252,D288),'Enter Draw'!$K$3:$K$252,0),3),"")</f>
        <v/>
      </c>
      <c r="N288" s="1" t="str">
        <f t="shared" si="98"/>
        <v/>
      </c>
      <c r="O288" t="str">
        <f>IFERROR(INDEX('Enter Draw'!$A$3:$I$252,MATCH(SMALL('Enter Draw'!$L$3:$L$252,Q288),'Enter Draw'!$L$3:$L$252,0),6),"")</f>
        <v/>
      </c>
      <c r="P288" t="str">
        <f>IFERROR(INDEX('Enter Draw'!$A$3:$G$252,MATCH(SMALL('Enter Draw'!$L$3:$L$252,Q288),'Enter Draw'!$L$3:$L$252,0),7),"")</f>
        <v/>
      </c>
      <c r="Q288">
        <v>240</v>
      </c>
    </row>
    <row r="290" spans="1:17">
      <c r="A290" s="1" t="str">
        <f>IF(B290="","",IF(INDEX('Enter Draw'!$C$3:$G$252,MATCH(SMALL('Enter Draw'!$I$3:$I$252,D290),'Enter Draw'!$I$3:$I$252,0),1)="yco","yco",D290))</f>
        <v/>
      </c>
      <c r="B290" t="str">
        <f>IFERROR(INDEX('Enter Draw'!$C$3:$I$252,MATCH(SMALL('Enter Draw'!$I$3:$I$252,D290),'Enter Draw'!$I$3:$I$252,0),4),"")</f>
        <v/>
      </c>
      <c r="C290" t="str">
        <f>IFERROR(INDEX('Enter Draw'!$C$3:$G$252,MATCH(SMALL('Enter Draw'!$I$3:$I$252,D290),'Enter Draw'!$I$3:$I$252,0),5),"")</f>
        <v/>
      </c>
      <c r="D290">
        <v>241</v>
      </c>
      <c r="F290" s="1" t="str">
        <f>IF(G290="","",IF(INDEX('Enter Draw'!$D$3:$G$252,MATCH(SMALL('Enter Draw'!$J$3:$J$252,D290),'Enter Draw'!$J$3:$J$252,0),1)="co","co",IF(INDEX('Enter Draw'!$D$3:$G$252,MATCH(SMALL('Enter Draw'!$J$3:$J$252,D290),'Enter Draw'!$J$3:$J$252,0),1)="yco","yco",D290)))</f>
        <v/>
      </c>
      <c r="G290" t="str">
        <f>IFERROR(INDEX('Enter Draw'!$D$3:$G$252,MATCH(SMALL('Enter Draw'!$J$3:$J$252,D290),'Enter Draw'!$J$3:$J$252,0),3),"")</f>
        <v/>
      </c>
      <c r="H290" t="str">
        <f>IFERROR(INDEX('Enter Draw'!$D$3:$G$252,MATCH(SMALL('Enter Draw'!$J$3:$J$252,D290),'Enter Draw'!$J$3:$J$252,0),4),"")</f>
        <v/>
      </c>
      <c r="J290" s="1" t="str">
        <f t="shared" ref="J290:J294" si="99">IF(K290="","",D290)</f>
        <v/>
      </c>
      <c r="K290" t="str">
        <f>IFERROR(INDEX('Enter Draw'!$E$3:$G$252,MATCH(SMALL('Enter Draw'!$K$3:$K$252,D290),'Enter Draw'!$K$3:$K$252,0),2),"")</f>
        <v/>
      </c>
      <c r="L290" t="str">
        <f>IFERROR(INDEX('Enter Draw'!$E$3:$G$252,MATCH(SMALL('Enter Draw'!$K$3:$K$252,D290),'Enter Draw'!$K$3:$K$252,0),3),"")</f>
        <v/>
      </c>
      <c r="N290" s="1" t="str">
        <f t="shared" ref="N290:N294" si="100">IF(O290="","",Q290)</f>
        <v/>
      </c>
      <c r="O290" t="str">
        <f>IFERROR(INDEX('Enter Draw'!$A$3:$I$252,MATCH(SMALL('Enter Draw'!$L$3:$L$252,Q290),'Enter Draw'!$L$3:$L$252,0),6),"")</f>
        <v/>
      </c>
      <c r="P290" t="str">
        <f>IFERROR(INDEX('Enter Draw'!$A$3:$G$252,MATCH(SMALL('Enter Draw'!$L$3:$L$252,Q290),'Enter Draw'!$L$3:$L$252,0),7),"")</f>
        <v/>
      </c>
      <c r="Q290">
        <v>241</v>
      </c>
    </row>
    <row r="291" spans="1:17">
      <c r="A291" s="1" t="str">
        <f>IF(B291="","",IF(INDEX('Enter Draw'!$C$3:$G$252,MATCH(SMALL('Enter Draw'!$I$3:$I$252,D291),'Enter Draw'!$I$3:$I$252,0),1)="yco","yco",D291))</f>
        <v/>
      </c>
      <c r="B291" t="str">
        <f>IFERROR(INDEX('Enter Draw'!$C$3:$I$252,MATCH(SMALL('Enter Draw'!$I$3:$I$252,D291),'Enter Draw'!$I$3:$I$252,0),4),"")</f>
        <v/>
      </c>
      <c r="C291" t="str">
        <f>IFERROR(INDEX('Enter Draw'!$C$3:$G$252,MATCH(SMALL('Enter Draw'!$I$3:$I$252,D291),'Enter Draw'!$I$3:$I$252,0),5),"")</f>
        <v/>
      </c>
      <c r="D291">
        <v>242</v>
      </c>
      <c r="F291" s="1" t="str">
        <f>IF(G291="","",IF(INDEX('Enter Draw'!$D$3:$G$252,MATCH(SMALL('Enter Draw'!$J$3:$J$252,D291),'Enter Draw'!$J$3:$J$252,0),1)="co","co",IF(INDEX('Enter Draw'!$D$3:$G$252,MATCH(SMALL('Enter Draw'!$J$3:$J$252,D291),'Enter Draw'!$J$3:$J$252,0),1)="yco","yco",D291)))</f>
        <v/>
      </c>
      <c r="G291" t="str">
        <f>IFERROR(INDEX('Enter Draw'!$D$3:$G$252,MATCH(SMALL('Enter Draw'!$J$3:$J$252,D291),'Enter Draw'!$J$3:$J$252,0),3),"")</f>
        <v/>
      </c>
      <c r="H291" t="str">
        <f>IFERROR(INDEX('Enter Draw'!$D$3:$G$252,MATCH(SMALL('Enter Draw'!$J$3:$J$252,D291),'Enter Draw'!$J$3:$J$252,0),4),"")</f>
        <v/>
      </c>
      <c r="J291" s="1" t="str">
        <f t="shared" si="99"/>
        <v/>
      </c>
      <c r="K291" t="str">
        <f>IFERROR(INDEX('Enter Draw'!$E$3:$G$252,MATCH(SMALL('Enter Draw'!$K$3:$K$252,D291),'Enter Draw'!$K$3:$K$252,0),2),"")</f>
        <v/>
      </c>
      <c r="L291" t="str">
        <f>IFERROR(INDEX('Enter Draw'!$E$3:$G$252,MATCH(SMALL('Enter Draw'!$K$3:$K$252,D291),'Enter Draw'!$K$3:$K$252,0),3),"")</f>
        <v/>
      </c>
      <c r="N291" s="1" t="str">
        <f t="shared" si="100"/>
        <v/>
      </c>
      <c r="O291" t="str">
        <f>IFERROR(INDEX('Enter Draw'!$A$3:$I$252,MATCH(SMALL('Enter Draw'!$L$3:$L$252,Q291),'Enter Draw'!$L$3:$L$252,0),6),"")</f>
        <v/>
      </c>
      <c r="P291" t="str">
        <f>IFERROR(INDEX('Enter Draw'!$A$3:$G$252,MATCH(SMALL('Enter Draw'!$L$3:$L$252,Q291),'Enter Draw'!$L$3:$L$252,0),7),"")</f>
        <v/>
      </c>
      <c r="Q291">
        <v>242</v>
      </c>
    </row>
    <row r="292" spans="1:17">
      <c r="A292" s="1" t="str">
        <f>IF(B292="","",IF(INDEX('Enter Draw'!$C$3:$G$252,MATCH(SMALL('Enter Draw'!$I$3:$I$252,D292),'Enter Draw'!$I$3:$I$252,0),1)="yco","yco",D292))</f>
        <v/>
      </c>
      <c r="B292" t="str">
        <f>IFERROR(INDEX('Enter Draw'!$C$3:$I$252,MATCH(SMALL('Enter Draw'!$I$3:$I$252,D292),'Enter Draw'!$I$3:$I$252,0),4),"")</f>
        <v/>
      </c>
      <c r="C292" t="str">
        <f>IFERROR(INDEX('Enter Draw'!$C$3:$G$252,MATCH(SMALL('Enter Draw'!$I$3:$I$252,D292),'Enter Draw'!$I$3:$I$252,0),5),"")</f>
        <v/>
      </c>
      <c r="D292">
        <v>243</v>
      </c>
      <c r="F292" s="1" t="str">
        <f>IF(G292="","",IF(INDEX('Enter Draw'!$D$3:$G$252,MATCH(SMALL('Enter Draw'!$J$3:$J$252,D292),'Enter Draw'!$J$3:$J$252,0),1)="co","co",IF(INDEX('Enter Draw'!$D$3:$G$252,MATCH(SMALL('Enter Draw'!$J$3:$J$252,D292),'Enter Draw'!$J$3:$J$252,0),1)="yco","yco",D292)))</f>
        <v/>
      </c>
      <c r="G292" t="str">
        <f>IFERROR(INDEX('Enter Draw'!$D$3:$G$252,MATCH(SMALL('Enter Draw'!$J$3:$J$252,D292),'Enter Draw'!$J$3:$J$252,0),3),"")</f>
        <v/>
      </c>
      <c r="H292" t="str">
        <f>IFERROR(INDEX('Enter Draw'!$D$3:$G$252,MATCH(SMALL('Enter Draw'!$J$3:$J$252,D292),'Enter Draw'!$J$3:$J$252,0),4),"")</f>
        <v/>
      </c>
      <c r="J292" s="1" t="str">
        <f t="shared" si="99"/>
        <v/>
      </c>
      <c r="K292" t="str">
        <f>IFERROR(INDEX('Enter Draw'!$E$3:$G$252,MATCH(SMALL('Enter Draw'!$K$3:$K$252,D292),'Enter Draw'!$K$3:$K$252,0),2),"")</f>
        <v/>
      </c>
      <c r="L292" t="str">
        <f>IFERROR(INDEX('Enter Draw'!$E$3:$G$252,MATCH(SMALL('Enter Draw'!$K$3:$K$252,D292),'Enter Draw'!$K$3:$K$252,0),3),"")</f>
        <v/>
      </c>
      <c r="N292" s="1" t="str">
        <f t="shared" si="100"/>
        <v/>
      </c>
      <c r="O292" t="str">
        <f>IFERROR(INDEX('Enter Draw'!$A$3:$I$252,MATCH(SMALL('Enter Draw'!$L$3:$L$252,Q292),'Enter Draw'!$L$3:$L$252,0),6),"")</f>
        <v/>
      </c>
      <c r="P292" t="str">
        <f>IFERROR(INDEX('Enter Draw'!$A$3:$G$252,MATCH(SMALL('Enter Draw'!$L$3:$L$252,Q292),'Enter Draw'!$L$3:$L$252,0),7),"")</f>
        <v/>
      </c>
      <c r="Q292">
        <v>243</v>
      </c>
    </row>
    <row r="293" spans="1:17">
      <c r="A293" s="1" t="str">
        <f>IF(B293="","",IF(INDEX('Enter Draw'!$C$3:$G$252,MATCH(SMALL('Enter Draw'!$I$3:$I$252,D293),'Enter Draw'!$I$3:$I$252,0),1)="yco","yco",D293))</f>
        <v/>
      </c>
      <c r="B293" t="str">
        <f>IFERROR(INDEX('Enter Draw'!$C$3:$I$252,MATCH(SMALL('Enter Draw'!$I$3:$I$252,D293),'Enter Draw'!$I$3:$I$252,0),4),"")</f>
        <v/>
      </c>
      <c r="C293" t="str">
        <f>IFERROR(INDEX('Enter Draw'!$C$3:$G$252,MATCH(SMALL('Enter Draw'!$I$3:$I$252,D293),'Enter Draw'!$I$3:$I$252,0),5),"")</f>
        <v/>
      </c>
      <c r="D293">
        <v>244</v>
      </c>
      <c r="F293" s="1" t="str">
        <f>IF(G293="","",IF(INDEX('Enter Draw'!$D$3:$G$252,MATCH(SMALL('Enter Draw'!$J$3:$J$252,D293),'Enter Draw'!$J$3:$J$252,0),1)="co","co",IF(INDEX('Enter Draw'!$D$3:$G$252,MATCH(SMALL('Enter Draw'!$J$3:$J$252,D293),'Enter Draw'!$J$3:$J$252,0),1)="yco","yco",D293)))</f>
        <v/>
      </c>
      <c r="G293" t="str">
        <f>IFERROR(INDEX('Enter Draw'!$D$3:$G$252,MATCH(SMALL('Enter Draw'!$J$3:$J$252,D293),'Enter Draw'!$J$3:$J$252,0),3),"")</f>
        <v/>
      </c>
      <c r="H293" t="str">
        <f>IFERROR(INDEX('Enter Draw'!$D$3:$G$252,MATCH(SMALL('Enter Draw'!$J$3:$J$252,D293),'Enter Draw'!$J$3:$J$252,0),4),"")</f>
        <v/>
      </c>
      <c r="J293" s="1" t="str">
        <f t="shared" si="99"/>
        <v/>
      </c>
      <c r="K293" t="str">
        <f>IFERROR(INDEX('Enter Draw'!$E$3:$G$252,MATCH(SMALL('Enter Draw'!$K$3:$K$252,D293),'Enter Draw'!$K$3:$K$252,0),2),"")</f>
        <v/>
      </c>
      <c r="L293" t="str">
        <f>IFERROR(INDEX('Enter Draw'!$E$3:$G$252,MATCH(SMALL('Enter Draw'!$K$3:$K$252,D293),'Enter Draw'!$K$3:$K$252,0),3),"")</f>
        <v/>
      </c>
      <c r="N293" s="1" t="str">
        <f t="shared" si="100"/>
        <v/>
      </c>
      <c r="O293" t="str">
        <f>IFERROR(INDEX('Enter Draw'!$A$3:$I$252,MATCH(SMALL('Enter Draw'!$L$3:$L$252,Q293),'Enter Draw'!$L$3:$L$252,0),6),"")</f>
        <v/>
      </c>
      <c r="P293" t="str">
        <f>IFERROR(INDEX('Enter Draw'!$A$3:$G$252,MATCH(SMALL('Enter Draw'!$L$3:$L$252,Q293),'Enter Draw'!$L$3:$L$252,0),7),"")</f>
        <v/>
      </c>
      <c r="Q293">
        <v>244</v>
      </c>
    </row>
    <row r="294" spans="1:17">
      <c r="A294" s="1" t="str">
        <f>IF(B294="","",IF(INDEX('Enter Draw'!$C$3:$G$252,MATCH(SMALL('Enter Draw'!$I$3:$I$252,D294),'Enter Draw'!$I$3:$I$252,0),1)="yco","yco",D294))</f>
        <v/>
      </c>
      <c r="B294" t="str">
        <f>IFERROR(INDEX('Enter Draw'!$C$3:$I$252,MATCH(SMALL('Enter Draw'!$I$3:$I$252,D294),'Enter Draw'!$I$3:$I$252,0),4),"")</f>
        <v/>
      </c>
      <c r="C294" t="str">
        <f>IFERROR(INDEX('Enter Draw'!$C$3:$G$252,MATCH(SMALL('Enter Draw'!$I$3:$I$252,D294),'Enter Draw'!$I$3:$I$252,0),5),"")</f>
        <v/>
      </c>
      <c r="D294">
        <v>245</v>
      </c>
      <c r="F294" s="1" t="str">
        <f>IF(G294="","",IF(INDEX('Enter Draw'!$D$3:$G$252,MATCH(SMALL('Enter Draw'!$J$3:$J$252,D294),'Enter Draw'!$J$3:$J$252,0),1)="co","co",IF(INDEX('Enter Draw'!$D$3:$G$252,MATCH(SMALL('Enter Draw'!$J$3:$J$252,D294),'Enter Draw'!$J$3:$J$252,0),1)="yco","yco",D294)))</f>
        <v/>
      </c>
      <c r="G294" t="str">
        <f>IFERROR(INDEX('Enter Draw'!$D$3:$G$252,MATCH(SMALL('Enter Draw'!$J$3:$J$252,D294),'Enter Draw'!$J$3:$J$252,0),3),"")</f>
        <v/>
      </c>
      <c r="H294" t="str">
        <f>IFERROR(INDEX('Enter Draw'!$D$3:$G$252,MATCH(SMALL('Enter Draw'!$J$3:$J$252,D294),'Enter Draw'!$J$3:$J$252,0),4),"")</f>
        <v/>
      </c>
      <c r="J294" s="1" t="str">
        <f t="shared" si="99"/>
        <v/>
      </c>
      <c r="K294" t="str">
        <f>IFERROR(INDEX('Enter Draw'!$E$3:$G$252,MATCH(SMALL('Enter Draw'!$K$3:$K$252,D294),'Enter Draw'!$K$3:$K$252,0),2),"")</f>
        <v/>
      </c>
      <c r="L294" t="str">
        <f>IFERROR(INDEX('Enter Draw'!$E$3:$G$252,MATCH(SMALL('Enter Draw'!$K$3:$K$252,D294),'Enter Draw'!$K$3:$K$252,0),3),"")</f>
        <v/>
      </c>
      <c r="N294" s="1" t="str">
        <f t="shared" si="100"/>
        <v/>
      </c>
      <c r="O294" t="str">
        <f>IFERROR(INDEX('Enter Draw'!$A$3:$I$252,MATCH(SMALL('Enter Draw'!$L$3:$L$252,Q294),'Enter Draw'!$L$3:$L$252,0),6),"")</f>
        <v/>
      </c>
      <c r="P294" t="str">
        <f>IFERROR(INDEX('Enter Draw'!$A$3:$G$252,MATCH(SMALL('Enter Draw'!$L$3:$L$252,Q294),'Enter Draw'!$L$3:$L$252,0),7),"")</f>
        <v/>
      </c>
      <c r="Q294">
        <v>245</v>
      </c>
    </row>
    <row r="296" spans="1:17">
      <c r="A296" s="1" t="str">
        <f>IF(B296="","",IF(INDEX('Enter Draw'!$C$3:$G$252,MATCH(SMALL('Enter Draw'!$I$3:$I$252,D296),'Enter Draw'!$I$3:$I$252,0),1)="yco","yco",D296))</f>
        <v/>
      </c>
      <c r="B296" t="str">
        <f>IFERROR(INDEX('Enter Draw'!$C$3:$I$252,MATCH(SMALL('Enter Draw'!$I$3:$I$252,D296),'Enter Draw'!$I$3:$I$252,0),4),"")</f>
        <v/>
      </c>
      <c r="C296" t="str">
        <f>IFERROR(INDEX('Enter Draw'!$C$3:$G$252,MATCH(SMALL('Enter Draw'!$I$3:$I$252,D296),'Enter Draw'!$I$3:$I$252,0),5),"")</f>
        <v/>
      </c>
      <c r="D296">
        <v>246</v>
      </c>
      <c r="F296" s="1" t="str">
        <f>IF(G296="","",IF(INDEX('Enter Draw'!$D$3:$G$252,MATCH(SMALL('Enter Draw'!$J$3:$J$252,D296),'Enter Draw'!$J$3:$J$252,0),1)="co","co",IF(INDEX('Enter Draw'!$D$3:$G$252,MATCH(SMALL('Enter Draw'!$J$3:$J$252,D296),'Enter Draw'!$J$3:$J$252,0),1)="yco","yco",D296)))</f>
        <v/>
      </c>
      <c r="G296" t="str">
        <f>IFERROR(INDEX('Enter Draw'!$D$3:$G$252,MATCH(SMALL('Enter Draw'!$J$3:$J$252,D296),'Enter Draw'!$J$3:$J$252,0),3),"")</f>
        <v/>
      </c>
      <c r="H296" t="str">
        <f>IFERROR(INDEX('Enter Draw'!$D$3:$G$252,MATCH(SMALL('Enter Draw'!$J$3:$J$252,D296),'Enter Draw'!$J$3:$J$252,0),4),"")</f>
        <v/>
      </c>
      <c r="J296" s="1" t="str">
        <f t="shared" ref="J296:J300" si="101">IF(K296="","",D296)</f>
        <v/>
      </c>
      <c r="K296" t="str">
        <f>IFERROR(INDEX('Enter Draw'!$E$3:$G$252,MATCH(SMALL('Enter Draw'!$K$3:$K$252,D296),'Enter Draw'!$K$3:$K$252,0),2),"")</f>
        <v/>
      </c>
      <c r="L296" t="str">
        <f>IFERROR(INDEX('Enter Draw'!$E$3:$G$252,MATCH(SMALL('Enter Draw'!$K$3:$K$252,D296),'Enter Draw'!$K$3:$K$252,0),3),"")</f>
        <v/>
      </c>
      <c r="N296" s="1" t="str">
        <f t="shared" ref="N296:N300" si="102">IF(O296="","",Q296)</f>
        <v/>
      </c>
      <c r="O296" t="str">
        <f>IFERROR(INDEX('Enter Draw'!$A$3:$I$252,MATCH(SMALL('Enter Draw'!$L$3:$L$252,Q296),'Enter Draw'!$L$3:$L$252,0),6),"")</f>
        <v/>
      </c>
      <c r="P296" t="str">
        <f>IFERROR(INDEX('Enter Draw'!$A$3:$G$252,MATCH(SMALL('Enter Draw'!$L$3:$L$252,Q296),'Enter Draw'!$L$3:$L$252,0),7),"")</f>
        <v/>
      </c>
      <c r="Q296">
        <v>246</v>
      </c>
    </row>
    <row r="297" spans="1:17">
      <c r="A297" s="1" t="str">
        <f>IF(B297="","",IF(INDEX('Enter Draw'!$C$3:$G$252,MATCH(SMALL('Enter Draw'!$I$3:$I$252,D297),'Enter Draw'!$I$3:$I$252,0),1)="yco","yco",D297))</f>
        <v/>
      </c>
      <c r="B297" t="str">
        <f>IFERROR(INDEX('Enter Draw'!$C$3:$I$252,MATCH(SMALL('Enter Draw'!$I$3:$I$252,D297),'Enter Draw'!$I$3:$I$252,0),4),"")</f>
        <v/>
      </c>
      <c r="C297" t="str">
        <f>IFERROR(INDEX('Enter Draw'!$C$3:$G$252,MATCH(SMALL('Enter Draw'!$I$3:$I$252,D297),'Enter Draw'!$I$3:$I$252,0),5),"")</f>
        <v/>
      </c>
      <c r="D297">
        <v>247</v>
      </c>
      <c r="F297" s="1" t="str">
        <f>IF(G297="","",IF(INDEX('Enter Draw'!$D$3:$G$252,MATCH(SMALL('Enter Draw'!$J$3:$J$252,D297),'Enter Draw'!$J$3:$J$252,0),1)="co","co",IF(INDEX('Enter Draw'!$D$3:$G$252,MATCH(SMALL('Enter Draw'!$J$3:$J$252,D297),'Enter Draw'!$J$3:$J$252,0),1)="yco","yco",D297)))</f>
        <v/>
      </c>
      <c r="G297" t="str">
        <f>IFERROR(INDEX('Enter Draw'!$D$3:$G$252,MATCH(SMALL('Enter Draw'!$J$3:$J$252,D297),'Enter Draw'!$J$3:$J$252,0),3),"")</f>
        <v/>
      </c>
      <c r="H297" t="str">
        <f>IFERROR(INDEX('Enter Draw'!$D$3:$G$252,MATCH(SMALL('Enter Draw'!$J$3:$J$252,D297),'Enter Draw'!$J$3:$J$252,0),4),"")</f>
        <v/>
      </c>
      <c r="J297" s="1" t="str">
        <f t="shared" si="101"/>
        <v/>
      </c>
      <c r="K297" t="str">
        <f>IFERROR(INDEX('Enter Draw'!$E$3:$G$252,MATCH(SMALL('Enter Draw'!$K$3:$K$252,D297),'Enter Draw'!$K$3:$K$252,0),2),"")</f>
        <v/>
      </c>
      <c r="L297" t="str">
        <f>IFERROR(INDEX('Enter Draw'!$E$3:$G$252,MATCH(SMALL('Enter Draw'!$K$3:$K$252,D297),'Enter Draw'!$K$3:$K$252,0),3),"")</f>
        <v/>
      </c>
      <c r="N297" s="1" t="str">
        <f t="shared" si="102"/>
        <v/>
      </c>
      <c r="O297" t="str">
        <f>IFERROR(INDEX('Enter Draw'!$A$3:$I$252,MATCH(SMALL('Enter Draw'!$L$3:$L$252,Q297),'Enter Draw'!$L$3:$L$252,0),6),"")</f>
        <v/>
      </c>
      <c r="P297" t="str">
        <f>IFERROR(INDEX('Enter Draw'!$A$3:$G$252,MATCH(SMALL('Enter Draw'!$L$3:$L$252,Q297),'Enter Draw'!$L$3:$L$252,0),7),"")</f>
        <v/>
      </c>
      <c r="Q297">
        <v>247</v>
      </c>
    </row>
    <row r="298" spans="1:17">
      <c r="A298" s="1" t="str">
        <f>IF(B298="","",IF(INDEX('Enter Draw'!$C$3:$G$252,MATCH(SMALL('Enter Draw'!$I$3:$I$252,D298),'Enter Draw'!$I$3:$I$252,0),1)="yco","yco",D298))</f>
        <v/>
      </c>
      <c r="B298" t="str">
        <f>IFERROR(INDEX('Enter Draw'!$C$3:$I$252,MATCH(SMALL('Enter Draw'!$I$3:$I$252,D298),'Enter Draw'!$I$3:$I$252,0),4),"")</f>
        <v/>
      </c>
      <c r="C298" t="str">
        <f>IFERROR(INDEX('Enter Draw'!$C$3:$G$252,MATCH(SMALL('Enter Draw'!$I$3:$I$252,D298),'Enter Draw'!$I$3:$I$252,0),5),"")</f>
        <v/>
      </c>
      <c r="D298">
        <v>248</v>
      </c>
      <c r="F298" s="1" t="str">
        <f>IF(G298="","",IF(INDEX('Enter Draw'!$D$3:$G$252,MATCH(SMALL('Enter Draw'!$J$3:$J$252,D298),'Enter Draw'!$J$3:$J$252,0),1)="co","co",IF(INDEX('Enter Draw'!$D$3:$G$252,MATCH(SMALL('Enter Draw'!$J$3:$J$252,D298),'Enter Draw'!$J$3:$J$252,0),1)="yco","yco",D298)))</f>
        <v/>
      </c>
      <c r="G298" t="str">
        <f>IFERROR(INDEX('Enter Draw'!$D$3:$G$252,MATCH(SMALL('Enter Draw'!$J$3:$J$252,D298),'Enter Draw'!$J$3:$J$252,0),3),"")</f>
        <v/>
      </c>
      <c r="H298" t="str">
        <f>IFERROR(INDEX('Enter Draw'!$D$3:$G$252,MATCH(SMALL('Enter Draw'!$J$3:$J$252,D298),'Enter Draw'!$J$3:$J$252,0),4),"")</f>
        <v/>
      </c>
      <c r="J298" s="1" t="str">
        <f t="shared" si="101"/>
        <v/>
      </c>
      <c r="K298" t="str">
        <f>IFERROR(INDEX('Enter Draw'!$E$3:$G$252,MATCH(SMALL('Enter Draw'!$K$3:$K$252,D298),'Enter Draw'!$K$3:$K$252,0),2),"")</f>
        <v/>
      </c>
      <c r="L298" t="str">
        <f>IFERROR(INDEX('Enter Draw'!$E$3:$G$252,MATCH(SMALL('Enter Draw'!$K$3:$K$252,D298),'Enter Draw'!$K$3:$K$252,0),3),"")</f>
        <v/>
      </c>
      <c r="N298" s="1" t="str">
        <f t="shared" si="102"/>
        <v/>
      </c>
      <c r="O298" t="str">
        <f>IFERROR(INDEX('Enter Draw'!$A$3:$I$252,MATCH(SMALL('Enter Draw'!$L$3:$L$252,Q298),'Enter Draw'!$L$3:$L$252,0),6),"")</f>
        <v/>
      </c>
      <c r="P298" t="str">
        <f>IFERROR(INDEX('Enter Draw'!$A$3:$G$252,MATCH(SMALL('Enter Draw'!$L$3:$L$252,Q298),'Enter Draw'!$L$3:$L$252,0),7),"")</f>
        <v/>
      </c>
      <c r="Q298">
        <v>248</v>
      </c>
    </row>
    <row r="299" spans="1:17">
      <c r="A299" s="1" t="str">
        <f>IF(B299="","",IF(INDEX('Enter Draw'!$C$3:$G$252,MATCH(SMALL('Enter Draw'!$I$3:$I$252,D299),'Enter Draw'!$I$3:$I$252,0),1)="yco","yco",D299))</f>
        <v/>
      </c>
      <c r="B299" t="str">
        <f>IFERROR(INDEX('Enter Draw'!$C$3:$I$252,MATCH(SMALL('Enter Draw'!$I$3:$I$252,D299),'Enter Draw'!$I$3:$I$252,0),4),"")</f>
        <v/>
      </c>
      <c r="C299" t="str">
        <f>IFERROR(INDEX('Enter Draw'!$C$3:$G$252,MATCH(SMALL('Enter Draw'!$I$3:$I$252,D299),'Enter Draw'!$I$3:$I$252,0),5),"")</f>
        <v/>
      </c>
      <c r="D299">
        <v>249</v>
      </c>
      <c r="F299" s="1" t="str">
        <f>IF(G299="","",IF(INDEX('Enter Draw'!$D$3:$G$252,MATCH(SMALL('Enter Draw'!$J$3:$J$252,D299),'Enter Draw'!$J$3:$J$252,0),1)="co","co",IF(INDEX('Enter Draw'!$D$3:$G$252,MATCH(SMALL('Enter Draw'!$J$3:$J$252,D299),'Enter Draw'!$J$3:$J$252,0),1)="yco","yco",D299)))</f>
        <v/>
      </c>
      <c r="G299" t="str">
        <f>IFERROR(INDEX('Enter Draw'!$D$3:$G$252,MATCH(SMALL('Enter Draw'!$J$3:$J$252,D299),'Enter Draw'!$J$3:$J$252,0),3),"")</f>
        <v/>
      </c>
      <c r="H299" t="str">
        <f>IFERROR(INDEX('Enter Draw'!$D$3:$G$252,MATCH(SMALL('Enter Draw'!$J$3:$J$252,D299),'Enter Draw'!$J$3:$J$252,0),4),"")</f>
        <v/>
      </c>
      <c r="J299" s="1" t="str">
        <f t="shared" si="101"/>
        <v/>
      </c>
      <c r="K299" t="str">
        <f>IFERROR(INDEX('Enter Draw'!$E$3:$G$252,MATCH(SMALL('Enter Draw'!$K$3:$K$252,D299),'Enter Draw'!$K$3:$K$252,0),2),"")</f>
        <v/>
      </c>
      <c r="L299" t="str">
        <f>IFERROR(INDEX('Enter Draw'!$E$3:$G$252,MATCH(SMALL('Enter Draw'!$K$3:$K$252,D299),'Enter Draw'!$K$3:$K$252,0),3),"")</f>
        <v/>
      </c>
      <c r="N299" s="1" t="str">
        <f t="shared" si="102"/>
        <v/>
      </c>
      <c r="O299" t="str">
        <f>IFERROR(INDEX('Enter Draw'!$A$3:$I$252,MATCH(SMALL('Enter Draw'!$L$3:$L$252,Q299),'Enter Draw'!$L$3:$L$252,0),6),"")</f>
        <v/>
      </c>
      <c r="P299" t="str">
        <f>IFERROR(INDEX('Enter Draw'!$A$3:$G$252,MATCH(SMALL('Enter Draw'!$L$3:$L$252,Q299),'Enter Draw'!$L$3:$L$252,0),7),"")</f>
        <v/>
      </c>
      <c r="Q299">
        <v>249</v>
      </c>
    </row>
    <row r="300" spans="1:17">
      <c r="A300" s="1" t="str">
        <f>IF(B300="","",IF(INDEX('Enter Draw'!$C$3:$G$252,MATCH(SMALL('Enter Draw'!$I$3:$I$252,D300),'Enter Draw'!$I$3:$I$252,0),1)="yco","yco",D300))</f>
        <v/>
      </c>
      <c r="B300" t="str">
        <f>IFERROR(INDEX('Enter Draw'!$C$3:$I$252,MATCH(SMALL('Enter Draw'!$I$3:$I$252,D300),'Enter Draw'!$I$3:$I$252,0),4),"")</f>
        <v/>
      </c>
      <c r="C300" t="str">
        <f>IFERROR(INDEX('Enter Draw'!$C$3:$G$252,MATCH(SMALL('Enter Draw'!$I$3:$I$252,D300),'Enter Draw'!$I$3:$I$252,0),5),"")</f>
        <v/>
      </c>
      <c r="D300">
        <v>250</v>
      </c>
      <c r="F300" s="1" t="str">
        <f>IF(G300="","",IF(INDEX('Enter Draw'!$D$3:$G$252,MATCH(SMALL('Enter Draw'!$J$3:$J$252,D300),'Enter Draw'!$J$3:$J$252,0),1)="co","co",IF(INDEX('Enter Draw'!$D$3:$G$252,MATCH(SMALL('Enter Draw'!$J$3:$J$252,D300),'Enter Draw'!$J$3:$J$252,0),1)="yco","yco",D300)))</f>
        <v/>
      </c>
      <c r="G300" t="str">
        <f>IFERROR(INDEX('Enter Draw'!$D$3:$G$252,MATCH(SMALL('Enter Draw'!$J$3:$J$252,D300),'Enter Draw'!$J$3:$J$252,0),3),"")</f>
        <v/>
      </c>
      <c r="H300" t="str">
        <f>IFERROR(INDEX('Enter Draw'!$D$3:$G$252,MATCH(SMALL('Enter Draw'!$J$3:$J$252,D300),'Enter Draw'!$J$3:$J$252,0),4),"")</f>
        <v/>
      </c>
      <c r="J300" s="1" t="str">
        <f t="shared" si="101"/>
        <v/>
      </c>
      <c r="K300" t="str">
        <f>IFERROR(INDEX('Enter Draw'!$E$3:$G$252,MATCH(SMALL('Enter Draw'!$K$3:$K$252,D300),'Enter Draw'!$K$3:$K$252,0),2),"")</f>
        <v/>
      </c>
      <c r="L300" t="str">
        <f>IFERROR(INDEX('Enter Draw'!$E$3:$G$252,MATCH(SMALL('Enter Draw'!$K$3:$K$252,D300),'Enter Draw'!$K$3:$K$252,0),3),"")</f>
        <v/>
      </c>
      <c r="N300" s="1" t="str">
        <f t="shared" si="102"/>
        <v/>
      </c>
      <c r="O300" t="str">
        <f>IFERROR(INDEX('Enter Draw'!$A$3:$I$252,MATCH(SMALL('Enter Draw'!$L$3:$L$252,Q300),'Enter Draw'!$L$3:$L$252,0),6),"")</f>
        <v/>
      </c>
      <c r="P300" t="str">
        <f>IFERROR(INDEX('Enter Draw'!$A$3:$G$252,MATCH(SMALL('Enter Draw'!$L$3:$L$252,Q300),'Enter Draw'!$L$3:$L$252,0),7),"")</f>
        <v/>
      </c>
      <c r="Q300">
        <v>250</v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E300"/>
  <sheetViews>
    <sheetView topLeftCell="B1" workbookViewId="0">
      <pane ySplit="1" topLeftCell="A14" activePane="bottomLeft" state="frozen"/>
      <selection pane="bottomLeft" activeCell="D26" sqref="D26"/>
    </sheetView>
  </sheetViews>
  <sheetFormatPr defaultRowHeight="15.75"/>
  <cols>
    <col min="1" max="1" width="6.85546875" style="34" bestFit="1" customWidth="1"/>
    <col min="2" max="2" width="23.85546875" style="23" customWidth="1"/>
    <col min="3" max="3" width="23.28515625" style="23" customWidth="1"/>
    <col min="4" max="4" width="11.28515625" style="95" customWidth="1"/>
    <col min="5" max="5" width="7.85546875" style="73" hidden="1" customWidth="1"/>
    <col min="6" max="6" width="9.140625" style="23" hidden="1" customWidth="1"/>
    <col min="7" max="7" width="8" style="23" customWidth="1"/>
    <col min="8" max="8" width="7.5703125" style="23" customWidth="1"/>
    <col min="9" max="9" width="10" style="23" bestFit="1" customWidth="1"/>
    <col min="10" max="10" width="7.85546875" style="23" customWidth="1"/>
    <col min="11" max="11" width="7.5703125" style="23" customWidth="1"/>
    <col min="12" max="12" width="7" style="23" customWidth="1"/>
    <col min="13" max="13" width="9.140625" style="23"/>
    <col min="14" max="14" width="27.28515625" style="23" customWidth="1"/>
    <col min="15" max="15" width="23.28515625" style="23" customWidth="1"/>
    <col min="16" max="16" width="8.85546875" style="23" customWidth="1"/>
    <col min="17" max="17" width="10.7109375" style="23" customWidth="1"/>
    <col min="18" max="18" width="9.140625" style="23"/>
    <col min="19" max="19" width="3.5703125" style="23" hidden="1" customWidth="1"/>
    <col min="20" max="20" width="8.7109375" style="23" hidden="1" customWidth="1"/>
    <col min="21" max="21" width="8.85546875" style="23" hidden="1" customWidth="1"/>
    <col min="22" max="22" width="7.7109375" style="23" hidden="1" customWidth="1"/>
    <col min="23" max="23" width="9" style="23" hidden="1" customWidth="1"/>
    <col min="24" max="24" width="3.5703125" style="23" hidden="1" customWidth="1"/>
    <col min="25" max="25" width="9.140625" style="23" hidden="1" customWidth="1"/>
    <col min="26" max="26" width="6.5703125" style="23" hidden="1" customWidth="1"/>
    <col min="27" max="27" width="7.28515625" style="23" hidden="1" customWidth="1"/>
    <col min="28" max="28" width="15" style="23" hidden="1" customWidth="1"/>
    <col min="29" max="29" width="9.42578125" style="23" hidden="1" customWidth="1"/>
    <col min="30" max="30" width="6.5703125" style="23" hidden="1" customWidth="1"/>
    <col min="31" max="31" width="7.140625" style="23" hidden="1" customWidth="1"/>
    <col min="32" max="16384" width="9.140625" style="23"/>
  </cols>
  <sheetData>
    <row r="1" spans="1:31" ht="22.5" customHeight="1" thickBot="1">
      <c r="A1" s="50" t="s">
        <v>7</v>
      </c>
      <c r="B1" s="52" t="s">
        <v>19</v>
      </c>
      <c r="C1" s="52" t="s">
        <v>1</v>
      </c>
      <c r="D1" s="88" t="s">
        <v>2</v>
      </c>
      <c r="T1" s="23" t="s">
        <v>3</v>
      </c>
      <c r="U1" s="23" t="s">
        <v>4</v>
      </c>
      <c r="V1" s="23" t="s">
        <v>5</v>
      </c>
      <c r="W1" s="23" t="s">
        <v>6</v>
      </c>
      <c r="X1" s="23" t="s">
        <v>13</v>
      </c>
    </row>
    <row r="2" spans="1:31" ht="16.5" thickBot="1">
      <c r="A2" s="24">
        <f>IF(B2="","",Draw!A2)</f>
        <v>1</v>
      </c>
      <c r="B2" s="25" t="str">
        <f>IFERROR(Draw!B2,"")</f>
        <v>Christina Mullinix</v>
      </c>
      <c r="C2" s="25" t="str">
        <f>IFERROR(Draw!C2,"")</f>
        <v>Desperado</v>
      </c>
      <c r="D2" s="78" t="s">
        <v>94</v>
      </c>
      <c r="E2" s="164">
        <v>1.0000000000000001E-9</v>
      </c>
      <c r="F2" s="133">
        <f>IF(D2="nt",1000+E2,IF((D2+E2)&gt;5,D2+E2,""))</f>
        <v>1000.000000001</v>
      </c>
      <c r="G2" s="133" t="str">
        <f>IF(OR(AND(D2&gt;1,D2&lt;1050),D2="nt",D2=""),"","Not a valid input")</f>
        <v/>
      </c>
      <c r="H2" s="26"/>
      <c r="S2" s="23" t="str">
        <f>IFERROR(VLOOKUP(F2,$Z$3:$AA$7,2,TRUE),"")</f>
        <v>4D</v>
      </c>
      <c r="T2" s="23" t="str">
        <f>IFERROR(IF($S2=$T$1,$F2,""),"")</f>
        <v/>
      </c>
      <c r="U2" s="23" t="str">
        <f>IFERROR(IF($S2=$U$1,$F2,""),"")</f>
        <v/>
      </c>
      <c r="V2" s="23" t="str">
        <f>IFERROR(IF($S2=$V$1,$F2,""),"")</f>
        <v/>
      </c>
      <c r="W2" s="23">
        <f>IFERROR(IF($S2=$W$1,$F2,""),"")</f>
        <v>1000.000000001</v>
      </c>
      <c r="X2" s="23" t="str">
        <f>IFERROR(IF($S2=$X$1,$F2,""),"")</f>
        <v/>
      </c>
    </row>
    <row r="3" spans="1:31" ht="16.5" thickBot="1">
      <c r="A3" s="24">
        <f>IF(B3="","",Draw!A3)</f>
        <v>2</v>
      </c>
      <c r="B3" s="25" t="str">
        <f>IFERROR(Draw!B3,"")</f>
        <v>Landry Andal</v>
      </c>
      <c r="C3" s="25" t="str">
        <f>IFERROR(Draw!C3,"")</f>
        <v>Sis</v>
      </c>
      <c r="D3" s="79" t="s">
        <v>94</v>
      </c>
      <c r="E3" s="164">
        <v>2.0000000000000001E-9</v>
      </c>
      <c r="F3" s="133">
        <f t="shared" ref="F3:F66" si="0">IF(D3="nt",1000+E3,IF((D3+E3)&gt;5,D3+E3,""))</f>
        <v>1000.000000002</v>
      </c>
      <c r="G3" s="133" t="str">
        <f>IF(OR(AND(D3&gt;1,D3&lt;1050),D3="nt",D3=""),"","Not a valid input")</f>
        <v/>
      </c>
      <c r="I3" s="118" t="s">
        <v>3</v>
      </c>
      <c r="J3" s="113">
        <f>Z3</f>
        <v>16.638999999999999</v>
      </c>
      <c r="L3" s="59"/>
      <c r="M3" s="50" t="str">
        <f>'1st Open'!AA9</f>
        <v>Placing</v>
      </c>
      <c r="N3" s="52" t="str">
        <f>'1st Open'!AB9</f>
        <v>Name</v>
      </c>
      <c r="O3" s="52" t="str">
        <f>'1st Open'!AC9</f>
        <v>Horse</v>
      </c>
      <c r="P3" s="51" t="str">
        <f>'1st Open'!AD9</f>
        <v>Time</v>
      </c>
      <c r="Q3" s="51" t="str">
        <f>'1st Open'!AE9</f>
        <v>Payout</v>
      </c>
      <c r="S3" s="23" t="str">
        <f t="shared" ref="S3:S66" si="1">IFERROR(VLOOKUP(F3,$Z$3:$AA$7,2,TRUE),"")</f>
        <v>4D</v>
      </c>
      <c r="T3" s="23" t="str">
        <f t="shared" ref="T3:T66" si="2">IFERROR(IF(S3=$T$1,F3,""),"")</f>
        <v/>
      </c>
      <c r="U3" s="23" t="str">
        <f t="shared" ref="U3:U66" si="3">IFERROR(IF($S3=$U$1,$F3,""),"")</f>
        <v/>
      </c>
      <c r="V3" s="23" t="str">
        <f t="shared" ref="V3:V66" si="4">IFERROR(IF($S3=$V$1,$F3,""),"")</f>
        <v/>
      </c>
      <c r="W3" s="23">
        <f t="shared" ref="W3:W66" si="5">IFERROR(IF($S3=$W$1,$F3,""),"")</f>
        <v>1000.000000002</v>
      </c>
      <c r="X3" s="23" t="str">
        <f t="shared" ref="X3:X66" si="6">IFERROR(IF($S3=$X$1,$F3,""),"")</f>
        <v/>
      </c>
      <c r="Z3" s="11">
        <f>MIN(D:D)</f>
        <v>16.638999999999999</v>
      </c>
      <c r="AA3" s="14" t="s">
        <v>3</v>
      </c>
    </row>
    <row r="4" spans="1:31" ht="16.5" thickBot="1">
      <c r="A4" s="24">
        <f>IF(B4="","",Draw!A4)</f>
        <v>3</v>
      </c>
      <c r="B4" s="25" t="str">
        <f>IFERROR(Draw!B4,"")</f>
        <v>Rylee Jennings</v>
      </c>
      <c r="C4" s="25" t="str">
        <f>IFERROR(Draw!C4,"")</f>
        <v>Bentley</v>
      </c>
      <c r="D4" s="80">
        <v>17.507000000000001</v>
      </c>
      <c r="E4" s="164">
        <v>3E-9</v>
      </c>
      <c r="F4" s="133">
        <f t="shared" si="0"/>
        <v>17.507000003000002</v>
      </c>
      <c r="G4" s="133" t="str">
        <f>IF(OR(AND(D4&gt;1,D4&lt;1050),D4="nt",D4=""),"","Not a valid input")</f>
        <v/>
      </c>
      <c r="I4" s="71" t="s">
        <v>4</v>
      </c>
      <c r="J4" s="113">
        <f>Z4</f>
        <v>17.138999999999999</v>
      </c>
      <c r="L4" s="188" t="s">
        <v>3</v>
      </c>
      <c r="M4" s="62" t="str">
        <f>'1st Open'!AA10</f>
        <v>1st</v>
      </c>
      <c r="N4" s="32" t="str">
        <f>'1st Open'!AB10</f>
        <v>Hannah Eldeen</v>
      </c>
      <c r="O4" s="32" t="str">
        <f>'1st Open'!AC10</f>
        <v>Stormy</v>
      </c>
      <c r="P4" s="63">
        <f>'1st Open'!AD10</f>
        <v>16.63900001</v>
      </c>
      <c r="Q4" s="45">
        <v>0</v>
      </c>
      <c r="S4" s="23" t="str">
        <f t="shared" si="1"/>
        <v>2D</v>
      </c>
      <c r="T4" s="23" t="str">
        <f t="shared" si="2"/>
        <v/>
      </c>
      <c r="U4" s="23">
        <f t="shared" si="3"/>
        <v>17.507000003000002</v>
      </c>
      <c r="V4" s="23" t="str">
        <f t="shared" si="4"/>
        <v/>
      </c>
      <c r="W4" s="23" t="str">
        <f t="shared" si="5"/>
        <v/>
      </c>
      <c r="X4" s="23" t="str">
        <f t="shared" si="6"/>
        <v/>
      </c>
      <c r="Z4" s="12">
        <f>Z3+0.5</f>
        <v>17.138999999999999</v>
      </c>
      <c r="AA4" s="15" t="s">
        <v>4</v>
      </c>
    </row>
    <row r="5" spans="1:31" ht="16.5" thickBot="1">
      <c r="A5" s="24">
        <f>IF(B5="","",Draw!A5)</f>
        <v>4</v>
      </c>
      <c r="B5" s="25" t="str">
        <f>IFERROR(Draw!B5,"")</f>
        <v>Carli Maruska</v>
      </c>
      <c r="C5" s="25" t="str">
        <f>IFERROR(Draw!C5,"")</f>
        <v>Billy</v>
      </c>
      <c r="D5" s="81">
        <v>22.119</v>
      </c>
      <c r="E5" s="164">
        <v>4.0000000000000002E-9</v>
      </c>
      <c r="F5" s="133">
        <f t="shared" si="0"/>
        <v>22.119000004</v>
      </c>
      <c r="G5" s="133" t="str">
        <f>IF(OR(AND(D5&gt;1,D5&lt;1050),D5="nt",D5=""),"","Not a valid input")</f>
        <v/>
      </c>
      <c r="I5" s="72" t="s">
        <v>5</v>
      </c>
      <c r="J5" s="113">
        <f>Z5</f>
        <v>17.638999999999999</v>
      </c>
      <c r="L5" s="189"/>
      <c r="M5" s="53" t="str">
        <f>IF($J$9&lt;2,"",'1st Open'!AA11)</f>
        <v>2nd</v>
      </c>
      <c r="N5" s="28" t="str">
        <f>IF(M5="","",'1st Open'!AB11)</f>
        <v>Melissa Maxwell</v>
      </c>
      <c r="O5" s="28" t="str">
        <f>IF(N5="","",'1st Open'!AC11)</f>
        <v>Tex</v>
      </c>
      <c r="P5" s="64">
        <f>IF(O5="","",'1st Open'!AD11)</f>
        <v>16.811000020000002</v>
      </c>
      <c r="Q5" s="46">
        <v>0</v>
      </c>
      <c r="S5" s="23" t="str">
        <f t="shared" si="1"/>
        <v>4D</v>
      </c>
      <c r="T5" s="23" t="str">
        <f t="shared" si="2"/>
        <v/>
      </c>
      <c r="U5" s="23" t="str">
        <f t="shared" si="3"/>
        <v/>
      </c>
      <c r="V5" s="23" t="str">
        <f t="shared" si="4"/>
        <v/>
      </c>
      <c r="W5" s="23">
        <f t="shared" si="5"/>
        <v>22.119000004</v>
      </c>
      <c r="X5" s="23" t="str">
        <f t="shared" si="6"/>
        <v/>
      </c>
      <c r="Z5" s="12">
        <f>Z4+0.5</f>
        <v>17.638999999999999</v>
      </c>
      <c r="AA5" s="15" t="s">
        <v>5</v>
      </c>
    </row>
    <row r="6" spans="1:31" ht="16.5" thickBot="1">
      <c r="A6" s="24">
        <f>IF(B6="","",Draw!A6)</f>
        <v>5</v>
      </c>
      <c r="B6" s="35" t="str">
        <f>IFERROR(Draw!B6,"")</f>
        <v>Cindy Auch</v>
      </c>
      <c r="C6" s="35" t="str">
        <f>IFERROR(Draw!C6,"")</f>
        <v>Peppy</v>
      </c>
      <c r="D6" s="82">
        <v>18.507000000000001</v>
      </c>
      <c r="E6" s="164">
        <v>5.0000000000000001E-9</v>
      </c>
      <c r="F6" s="133">
        <f t="shared" si="0"/>
        <v>18.507000005000002</v>
      </c>
      <c r="G6" s="133" t="str">
        <f>IF(OR(AND(D6&gt;1,D6&lt;1050),D6="nt",D6=""),"","Not a valid input")</f>
        <v/>
      </c>
      <c r="I6" s="117" t="s">
        <v>6</v>
      </c>
      <c r="J6" s="114">
        <f>Z6</f>
        <v>18.638999999999999</v>
      </c>
      <c r="L6" s="189"/>
      <c r="M6" s="53" t="str">
        <f>IF($J$9&lt;3,"",'1st Open'!AA12)</f>
        <v>3rd</v>
      </c>
      <c r="N6" s="28" t="str">
        <f>IF(M6="","",'1st Open'!AB12)</f>
        <v>Mandy Williams</v>
      </c>
      <c r="O6" s="28" t="str">
        <f>IF(N6="","",'1st Open'!AC12)</f>
        <v>Josie</v>
      </c>
      <c r="P6" s="64">
        <f>IF(O6="","",'1st Open'!AD12)</f>
        <v>16.965000017000001</v>
      </c>
      <c r="Q6" s="47">
        <v>0</v>
      </c>
      <c r="S6" s="23" t="str">
        <f t="shared" si="1"/>
        <v>3D</v>
      </c>
      <c r="T6" s="23" t="str">
        <f t="shared" si="2"/>
        <v/>
      </c>
      <c r="U6" s="23" t="str">
        <f t="shared" si="3"/>
        <v/>
      </c>
      <c r="V6" s="23">
        <f t="shared" si="4"/>
        <v>18.507000005000002</v>
      </c>
      <c r="W6" s="23" t="str">
        <f t="shared" si="5"/>
        <v/>
      </c>
      <c r="X6" s="23" t="str">
        <f t="shared" si="6"/>
        <v/>
      </c>
      <c r="Z6" s="12">
        <f>IF(MAX($A$2:$A$300)&gt;=75,Z5+0.5,Z5+1)</f>
        <v>18.638999999999999</v>
      </c>
      <c r="AA6" s="15" t="s">
        <v>6</v>
      </c>
    </row>
    <row r="7" spans="1:31" ht="16.5" thickBot="1">
      <c r="A7" s="36"/>
      <c r="B7" s="37"/>
      <c r="C7" s="37"/>
      <c r="D7" s="89"/>
      <c r="E7" s="164">
        <v>6E-9</v>
      </c>
      <c r="F7" s="133" t="str">
        <f t="shared" si="0"/>
        <v/>
      </c>
      <c r="G7" s="133"/>
      <c r="I7" s="116" t="s">
        <v>13</v>
      </c>
      <c r="J7" s="114" t="str">
        <f>Z7</f>
        <v>-</v>
      </c>
      <c r="L7" s="189"/>
      <c r="M7" s="53" t="str">
        <f>IF($J$9&lt;4,"",'1st Open'!AA13)</f>
        <v/>
      </c>
      <c r="N7" s="28" t="str">
        <f>IF(M7="","",'1st Open'!AB13)</f>
        <v/>
      </c>
      <c r="O7" s="28" t="str">
        <f>IF(N7="","",'1st Open'!AC13)</f>
        <v/>
      </c>
      <c r="P7" s="64" t="str">
        <f>IF(O7="","",'1st Open'!AD13)</f>
        <v/>
      </c>
      <c r="Q7" s="46">
        <v>0</v>
      </c>
      <c r="S7" s="23" t="str">
        <f t="shared" si="1"/>
        <v/>
      </c>
      <c r="T7" s="23" t="str">
        <f t="shared" si="2"/>
        <v/>
      </c>
      <c r="U7" s="23" t="str">
        <f t="shared" si="3"/>
        <v/>
      </c>
      <c r="V7" s="23" t="str">
        <f t="shared" si="4"/>
        <v/>
      </c>
      <c r="W7" s="23" t="str">
        <f t="shared" si="5"/>
        <v/>
      </c>
      <c r="X7" s="23" t="str">
        <f t="shared" si="6"/>
        <v/>
      </c>
      <c r="Z7" s="13" t="str">
        <f>IF(MAX($A$2:$A$300)&gt;=75,Z6+0.5,"-")</f>
        <v>-</v>
      </c>
      <c r="AA7" s="16" t="s">
        <v>13</v>
      </c>
    </row>
    <row r="8" spans="1:31" ht="16.5" thickBot="1">
      <c r="A8" s="24">
        <f>IF(B8="","",Draw!A8)</f>
        <v>6</v>
      </c>
      <c r="B8" s="25" t="str">
        <f>IFERROR(Draw!B8,"")</f>
        <v>Kali Roduner</v>
      </c>
      <c r="C8" s="25" t="str">
        <f>IFERROR(Draw!C8,"")</f>
        <v>Reggie</v>
      </c>
      <c r="D8" s="83">
        <v>17.634</v>
      </c>
      <c r="E8" s="164">
        <v>6.9999999999999998E-9</v>
      </c>
      <c r="F8" s="133">
        <f t="shared" si="0"/>
        <v>17.634000007000001</v>
      </c>
      <c r="G8" s="133" t="str">
        <f>IF(OR(AND(D8&gt;1,D8&lt;1050),D8="nt",D8=""),"","Not a valid input")</f>
        <v/>
      </c>
      <c r="L8" s="190"/>
      <c r="M8" s="69" t="str">
        <f>IF($J$9&lt;5,"",'1st Open'!AA14)</f>
        <v/>
      </c>
      <c r="N8" s="33" t="str">
        <f>IF(M8="","",'1st Open'!AB14)</f>
        <v/>
      </c>
      <c r="O8" s="33" t="str">
        <f>IF(N8="","",'1st Open'!AC14)</f>
        <v/>
      </c>
      <c r="P8" s="70" t="str">
        <f>IF(O8="","",'1st Open'!AD14)</f>
        <v/>
      </c>
      <c r="Q8" s="48">
        <v>0</v>
      </c>
      <c r="S8" s="23" t="str">
        <f t="shared" si="1"/>
        <v>2D</v>
      </c>
      <c r="T8" s="23" t="str">
        <f t="shared" si="2"/>
        <v/>
      </c>
      <c r="U8" s="23">
        <f t="shared" si="3"/>
        <v>17.634000007000001</v>
      </c>
      <c r="V8" s="23" t="str">
        <f t="shared" si="4"/>
        <v/>
      </c>
      <c r="W8" s="23" t="str">
        <f t="shared" si="5"/>
        <v/>
      </c>
      <c r="X8" s="23" t="str">
        <f t="shared" si="6"/>
        <v/>
      </c>
    </row>
    <row r="9" spans="1:31" ht="16.5" thickBot="1">
      <c r="A9" s="24">
        <f>IF(B9="","",Draw!A9)</f>
        <v>7</v>
      </c>
      <c r="B9" s="25" t="str">
        <f>IFERROR(Draw!B9,"")</f>
        <v>Mackenzie Roduner</v>
      </c>
      <c r="C9" s="25" t="str">
        <f>IFERROR(Draw!C9,"")</f>
        <v>Rocky</v>
      </c>
      <c r="D9" s="79">
        <v>18.643999999999998</v>
      </c>
      <c r="E9" s="164">
        <v>8.0000000000000005E-9</v>
      </c>
      <c r="F9" s="133">
        <f t="shared" si="0"/>
        <v>18.644000007999999</v>
      </c>
      <c r="G9" s="133" t="str">
        <f>IF(OR(AND(D9&gt;1,D9&lt;1050),D9="nt",D9=""),"","Not a valid input")</f>
        <v/>
      </c>
      <c r="I9" s="76" t="s">
        <v>12</v>
      </c>
      <c r="J9" s="77">
        <v>3</v>
      </c>
      <c r="L9" s="57"/>
      <c r="M9" s="60"/>
      <c r="N9" s="49"/>
      <c r="O9" s="49"/>
      <c r="P9" s="61"/>
      <c r="Q9" s="40"/>
      <c r="S9" s="23" t="str">
        <f t="shared" si="1"/>
        <v>4D</v>
      </c>
      <c r="T9" s="23" t="str">
        <f t="shared" si="2"/>
        <v/>
      </c>
      <c r="U9" s="23" t="str">
        <f t="shared" si="3"/>
        <v/>
      </c>
      <c r="V9" s="23" t="str">
        <f t="shared" si="4"/>
        <v/>
      </c>
      <c r="W9" s="23">
        <f t="shared" si="5"/>
        <v>18.644000007999999</v>
      </c>
      <c r="X9" s="23" t="str">
        <f t="shared" si="6"/>
        <v/>
      </c>
      <c r="Z9" s="99" t="s">
        <v>11</v>
      </c>
      <c r="AA9" s="100" t="s">
        <v>8</v>
      </c>
      <c r="AB9" s="100" t="s">
        <v>19</v>
      </c>
      <c r="AC9" s="100" t="s">
        <v>1</v>
      </c>
      <c r="AD9" s="100" t="s">
        <v>9</v>
      </c>
      <c r="AE9" s="101" t="s">
        <v>10</v>
      </c>
    </row>
    <row r="10" spans="1:31">
      <c r="A10" s="24">
        <f>IF(B10="","",Draw!A10)</f>
        <v>8</v>
      </c>
      <c r="B10" s="25" t="str">
        <f>IFERROR(Draw!B10,"")</f>
        <v>Riley Baade</v>
      </c>
      <c r="C10" s="25" t="str">
        <f>IFERROR(Draw!C10,"")</f>
        <v>Sheldon</v>
      </c>
      <c r="D10" s="79">
        <v>19.387</v>
      </c>
      <c r="E10" s="164">
        <v>8.9999999999999995E-9</v>
      </c>
      <c r="F10" s="133">
        <f t="shared" si="0"/>
        <v>19.387000009000001</v>
      </c>
      <c r="G10" s="133" t="str">
        <f>IF(OR(AND(D10&gt;1,D10&lt;1050),D10="nt",D10=""),"","Not a valid input")</f>
        <v/>
      </c>
      <c r="L10" s="191" t="s">
        <v>4</v>
      </c>
      <c r="M10" s="62" t="str">
        <f>'1st Open'!AA16</f>
        <v>1st</v>
      </c>
      <c r="N10" s="32" t="str">
        <f>'1st Open'!AB16</f>
        <v>Jena O'Connor</v>
      </c>
      <c r="O10" s="32" t="str">
        <f>'1st Open'!AC16</f>
        <v>Dashers Riata Tivio</v>
      </c>
      <c r="P10" s="63">
        <f>'1st Open'!AD16</f>
        <v>17.191000024999997</v>
      </c>
      <c r="Q10" s="41">
        <v>0</v>
      </c>
      <c r="S10" s="23" t="str">
        <f t="shared" si="1"/>
        <v>4D</v>
      </c>
      <c r="T10" s="23" t="str">
        <f t="shared" si="2"/>
        <v/>
      </c>
      <c r="U10" s="23" t="str">
        <f t="shared" si="3"/>
        <v/>
      </c>
      <c r="V10" s="23" t="str">
        <f t="shared" si="4"/>
        <v/>
      </c>
      <c r="W10" s="23">
        <f t="shared" si="5"/>
        <v>19.387000009000001</v>
      </c>
      <c r="X10" s="23" t="str">
        <f t="shared" si="6"/>
        <v/>
      </c>
      <c r="Z10" s="185" t="s">
        <v>3</v>
      </c>
      <c r="AA10" s="97" t="str">
        <f>IF(AB10="-","-","1st")</f>
        <v>1st</v>
      </c>
      <c r="AB10" s="97" t="str">
        <f>IFERROR(INDEX('1st Open'!B:F,MATCH(AD10,'1st Open'!$F:$F,0),1),"-")</f>
        <v>Hannah Eldeen</v>
      </c>
      <c r="AC10" s="97" t="str">
        <f>IFERROR(INDEX('1st Open'!$B:$F,MATCH(AD10,'1st Open'!$F:$F,0),2),"-")</f>
        <v>Stormy</v>
      </c>
      <c r="AD10" s="10">
        <f>IFERROR(SMALL($T$2:$T$300,1),"-")</f>
        <v>16.63900001</v>
      </c>
      <c r="AE10" s="98"/>
    </row>
    <row r="11" spans="1:31">
      <c r="A11" s="24">
        <f>IF(B11="","",Draw!A11)</f>
        <v>9</v>
      </c>
      <c r="B11" s="25" t="str">
        <f>IFERROR(Draw!B11,"")</f>
        <v>Hannah Eldeen</v>
      </c>
      <c r="C11" s="25" t="str">
        <f>IFERROR(Draw!C11,"")</f>
        <v>Stormy</v>
      </c>
      <c r="D11" s="79">
        <v>16.638999999999999</v>
      </c>
      <c r="E11" s="164">
        <v>1E-8</v>
      </c>
      <c r="F11" s="133">
        <f t="shared" si="0"/>
        <v>16.63900001</v>
      </c>
      <c r="G11" s="133" t="str">
        <f>IF(OR(AND(D11&gt;1,D11&lt;1050),D11="nt",D11=""),"","Not a valid input")</f>
        <v/>
      </c>
      <c r="I11" s="75"/>
      <c r="L11" s="192"/>
      <c r="M11" s="53" t="str">
        <f>IF($J$9&lt;2,"",'1st Open'!AA17)</f>
        <v>2nd</v>
      </c>
      <c r="N11" s="28" t="str">
        <f>IF(M11="","",'1st Open'!AB17)</f>
        <v>Lori King</v>
      </c>
      <c r="O11" s="28" t="str">
        <f>IF(N11="","",'1st Open'!AC17)</f>
        <v>TM Blue Duck</v>
      </c>
      <c r="P11" s="64">
        <f>IF(O11="","",'1st Open'!AD17)</f>
        <v>17.302000015000001</v>
      </c>
      <c r="Q11" s="43">
        <v>0</v>
      </c>
      <c r="S11" s="23" t="str">
        <f t="shared" si="1"/>
        <v>1D</v>
      </c>
      <c r="T11" s="23">
        <f t="shared" si="2"/>
        <v>16.63900001</v>
      </c>
      <c r="U11" s="23" t="str">
        <f t="shared" si="3"/>
        <v/>
      </c>
      <c r="V11" s="23" t="str">
        <f t="shared" si="4"/>
        <v/>
      </c>
      <c r="W11" s="23" t="str">
        <f t="shared" si="5"/>
        <v/>
      </c>
      <c r="X11" s="23" t="str">
        <f t="shared" si="6"/>
        <v/>
      </c>
      <c r="Z11" s="186"/>
      <c r="AA11" s="21" t="str">
        <f>IF(AB11="-","-","2nd")</f>
        <v>2nd</v>
      </c>
      <c r="AB11" s="97" t="str">
        <f>IFERROR(INDEX('1st Open'!B:F,MATCH(AD11,'1st Open'!$F:$F,0),1),"-")</f>
        <v>Melissa Maxwell</v>
      </c>
      <c r="AC11" s="97" t="str">
        <f>IFERROR(INDEX('1st Open'!$B:$F,MATCH(AD11,'1st Open'!$F:$F,0),2),"-")</f>
        <v>Tex</v>
      </c>
      <c r="AD11" s="4">
        <f>IFERROR(SMALL($T$2:$T$300,2),"-")</f>
        <v>16.811000020000002</v>
      </c>
      <c r="AE11" s="7"/>
    </row>
    <row r="12" spans="1:31">
      <c r="A12" s="24">
        <f>IF(B12="","",Draw!A12)</f>
        <v>10</v>
      </c>
      <c r="B12" s="35" t="str">
        <f>IFERROR(Draw!B12,"")</f>
        <v>Crystal Page</v>
      </c>
      <c r="C12" s="35" t="str">
        <f>IFERROR(Draw!C12,"")</f>
        <v>Bonnie</v>
      </c>
      <c r="D12" s="82">
        <v>18.068999999999999</v>
      </c>
      <c r="E12" s="164">
        <v>1.0999999999999999E-8</v>
      </c>
      <c r="F12" s="133">
        <f t="shared" si="0"/>
        <v>18.069000011</v>
      </c>
      <c r="G12" s="133" t="str">
        <f>IF(OR(AND(D12&gt;1,D12&lt;1050),D12="nt",D12=""),"","Not a valid input")</f>
        <v/>
      </c>
      <c r="H12" s="26"/>
      <c r="I12" s="75"/>
      <c r="L12" s="192"/>
      <c r="M12" s="53" t="str">
        <f>IF($J$9&lt;3,"",'1st Open'!AA18)</f>
        <v>3rd</v>
      </c>
      <c r="N12" s="28" t="str">
        <f>IF(M12="","",'1st Open'!AB18)</f>
        <v>Hope Andal</v>
      </c>
      <c r="O12" s="28" t="str">
        <f>IF(N12="","",'1st Open'!AC18)</f>
        <v>Lola</v>
      </c>
      <c r="P12" s="64">
        <f>IF(O12="","",'1st Open'!AD18)</f>
        <v>17.450000022999998</v>
      </c>
      <c r="Q12" s="42">
        <v>0</v>
      </c>
      <c r="S12" s="23" t="str">
        <f t="shared" si="1"/>
        <v>3D</v>
      </c>
      <c r="T12" s="23" t="str">
        <f t="shared" si="2"/>
        <v/>
      </c>
      <c r="U12" s="23" t="str">
        <f t="shared" si="3"/>
        <v/>
      </c>
      <c r="V12" s="23">
        <f t="shared" si="4"/>
        <v>18.069000011</v>
      </c>
      <c r="W12" s="23" t="str">
        <f t="shared" si="5"/>
        <v/>
      </c>
      <c r="X12" s="23" t="str">
        <f t="shared" si="6"/>
        <v/>
      </c>
      <c r="Z12" s="186"/>
      <c r="AA12" s="21" t="str">
        <f>IF(AB12="-","-","3rd")</f>
        <v>3rd</v>
      </c>
      <c r="AB12" s="97" t="str">
        <f>IFERROR(INDEX('1st Open'!B:F,MATCH(AD12,'1st Open'!$F:$F,0),1),"-")</f>
        <v>Mandy Williams</v>
      </c>
      <c r="AC12" s="97" t="str">
        <f>IFERROR(INDEX('1st Open'!$B:$F,MATCH(AD12,'1st Open'!$F:$F,0),2),"-")</f>
        <v>Josie</v>
      </c>
      <c r="AD12" s="4">
        <f>IFERROR(SMALL($T$2:$T$300,3),"-")</f>
        <v>16.965000017000001</v>
      </c>
      <c r="AE12" s="7"/>
    </row>
    <row r="13" spans="1:31">
      <c r="A13" s="36"/>
      <c r="B13" s="37"/>
      <c r="C13" s="37"/>
      <c r="D13" s="89"/>
      <c r="E13" s="164">
        <v>1.2E-8</v>
      </c>
      <c r="F13" s="133" t="str">
        <f t="shared" si="0"/>
        <v/>
      </c>
      <c r="G13" s="133"/>
      <c r="I13" s="74">
        <v>1</v>
      </c>
      <c r="L13" s="192"/>
      <c r="M13" s="53" t="str">
        <f>IF($J$9&lt;4,"",'1st Open'!AA19)</f>
        <v/>
      </c>
      <c r="N13" s="28" t="str">
        <f>IF(M13="","",'1st Open'!AB19)</f>
        <v/>
      </c>
      <c r="O13" s="28" t="str">
        <f>IF(N13="","",'1st Open'!AC19)</f>
        <v/>
      </c>
      <c r="P13" s="64" t="str">
        <f>IF(O13="","",'1st Open'!AD19)</f>
        <v/>
      </c>
      <c r="Q13" s="43">
        <v>0</v>
      </c>
      <c r="S13" s="23" t="str">
        <f t="shared" si="1"/>
        <v/>
      </c>
      <c r="T13" s="23" t="str">
        <f t="shared" si="2"/>
        <v/>
      </c>
      <c r="U13" s="23" t="str">
        <f t="shared" si="3"/>
        <v/>
      </c>
      <c r="V13" s="23" t="str">
        <f t="shared" si="4"/>
        <v/>
      </c>
      <c r="W13" s="23" t="str">
        <f t="shared" si="5"/>
        <v/>
      </c>
      <c r="X13" s="23" t="str">
        <f t="shared" si="6"/>
        <v/>
      </c>
      <c r="Z13" s="186"/>
      <c r="AA13" s="21" t="str">
        <f>IF(AB13="-","-","4th")</f>
        <v>-</v>
      </c>
      <c r="AB13" s="97" t="str">
        <f>IFERROR(INDEX('1st Open'!B:F,MATCH(AD13,'1st Open'!$F:$F,0),1),"-")</f>
        <v>-</v>
      </c>
      <c r="AC13" s="97" t="str">
        <f>IFERROR(INDEX('1st Open'!$B:$F,MATCH(AD13,'1st Open'!$F:$F,0),2),"-")</f>
        <v>-</v>
      </c>
      <c r="AD13" s="4" t="str">
        <f>IFERROR(SMALL($T$2:$T$300,4),"-")</f>
        <v>-</v>
      </c>
      <c r="AE13" s="7"/>
    </row>
    <row r="14" spans="1:31" ht="16.5" thickBot="1">
      <c r="A14" s="24">
        <f>IF(B14="","",Draw!A14)</f>
        <v>11</v>
      </c>
      <c r="B14" s="25" t="str">
        <f>IFERROR(Draw!B14,"")</f>
        <v>Kailey Deknikker</v>
      </c>
      <c r="C14" s="25" t="str">
        <f>IFERROR(Draw!C14,"")</f>
        <v>Rocket</v>
      </c>
      <c r="D14" s="84">
        <v>17.661999999999999</v>
      </c>
      <c r="E14" s="164">
        <v>1.3000000000000001E-8</v>
      </c>
      <c r="F14" s="133">
        <f t="shared" si="0"/>
        <v>17.662000013</v>
      </c>
      <c r="G14" s="133" t="str">
        <f t="shared" ref="G14:G18" si="7">IF(OR(AND(D14&gt;1,D14&lt;1050),D14="nt",D14=""),"","Not a valid input")</f>
        <v/>
      </c>
      <c r="I14" s="75">
        <v>2</v>
      </c>
      <c r="L14" s="193"/>
      <c r="M14" s="65" t="str">
        <f>IF($J$9&lt;5,"",'1st Open'!AA20)</f>
        <v/>
      </c>
      <c r="N14" s="30" t="str">
        <f>IF(M14="","",'1st Open'!AB20)</f>
        <v/>
      </c>
      <c r="O14" s="30" t="str">
        <f>IF(N14="","",'1st Open'!AC20)</f>
        <v/>
      </c>
      <c r="P14" s="66" t="str">
        <f>IF(O14="","",'1st Open'!AD20)</f>
        <v/>
      </c>
      <c r="Q14" s="42">
        <v>0</v>
      </c>
      <c r="S14" s="23" t="str">
        <f t="shared" si="1"/>
        <v>3D</v>
      </c>
      <c r="T14" s="23" t="str">
        <f t="shared" si="2"/>
        <v/>
      </c>
      <c r="U14" s="23" t="str">
        <f t="shared" si="3"/>
        <v/>
      </c>
      <c r="V14" s="23">
        <f t="shared" si="4"/>
        <v>17.662000013</v>
      </c>
      <c r="W14" s="23" t="str">
        <f t="shared" si="5"/>
        <v/>
      </c>
      <c r="X14" s="23" t="str">
        <f t="shared" si="6"/>
        <v/>
      </c>
      <c r="Z14" s="186"/>
      <c r="AA14" s="21" t="str">
        <f>IF(AB14="-","-","5th")</f>
        <v>-</v>
      </c>
      <c r="AB14" s="97" t="str">
        <f>IFERROR(INDEX('1st Open'!B:F,MATCH(AD14,'1st Open'!$F:$F,0),1),"-")</f>
        <v>-</v>
      </c>
      <c r="AC14" s="97" t="str">
        <f>IFERROR(INDEX('1st Open'!$B:$F,MATCH(AD14,'1st Open'!$F:$F,0),2),"-")</f>
        <v>-</v>
      </c>
      <c r="AD14" s="4" t="str">
        <f>IFERROR(SMALL($T$2:$T$300,5),"-")</f>
        <v>-</v>
      </c>
      <c r="AE14" s="7"/>
    </row>
    <row r="15" spans="1:31" ht="16.5" thickBot="1">
      <c r="A15" s="24">
        <f>IF(B15="","",Draw!A15)</f>
        <v>12</v>
      </c>
      <c r="B15" s="25" t="str">
        <f>IFERROR(Draw!B15,"")</f>
        <v>Sam Hieb</v>
      </c>
      <c r="C15" s="25" t="str">
        <f>IFERROR(Draw!C15,"")</f>
        <v>Jitter</v>
      </c>
      <c r="D15" s="85">
        <v>17.974</v>
      </c>
      <c r="E15" s="164">
        <v>1.4E-8</v>
      </c>
      <c r="F15" s="133">
        <f t="shared" si="0"/>
        <v>17.974000014000001</v>
      </c>
      <c r="G15" s="133" t="str">
        <f t="shared" si="7"/>
        <v/>
      </c>
      <c r="I15" s="75">
        <v>3</v>
      </c>
      <c r="L15" s="57"/>
      <c r="M15" s="67"/>
      <c r="N15" s="31"/>
      <c r="O15" s="31"/>
      <c r="P15" s="68"/>
      <c r="Q15" s="40"/>
      <c r="S15" s="23" t="str">
        <f t="shared" si="1"/>
        <v>3D</v>
      </c>
      <c r="T15" s="23" t="str">
        <f t="shared" si="2"/>
        <v/>
      </c>
      <c r="U15" s="23" t="str">
        <f t="shared" si="3"/>
        <v/>
      </c>
      <c r="V15" s="23">
        <f t="shared" si="4"/>
        <v>17.974000014000001</v>
      </c>
      <c r="W15" s="23" t="str">
        <f t="shared" si="5"/>
        <v/>
      </c>
      <c r="X15" s="23" t="str">
        <f t="shared" si="6"/>
        <v/>
      </c>
      <c r="Z15" s="6"/>
      <c r="AA15" s="22"/>
      <c r="AB15" s="22"/>
      <c r="AC15" s="22"/>
      <c r="AD15" s="102"/>
      <c r="AE15" s="7"/>
    </row>
    <row r="16" spans="1:31">
      <c r="A16" s="24">
        <f>IF(B16="","",Draw!A16)</f>
        <v>13</v>
      </c>
      <c r="B16" s="25" t="str">
        <f>IFERROR(Draw!B16,"")</f>
        <v>Lori King</v>
      </c>
      <c r="C16" s="25" t="str">
        <f>IFERROR(Draw!C16,"")</f>
        <v>TM Blue Duck</v>
      </c>
      <c r="D16" s="85">
        <v>17.302</v>
      </c>
      <c r="E16" s="164">
        <v>1.4999999999999999E-8</v>
      </c>
      <c r="F16" s="133">
        <f t="shared" si="0"/>
        <v>17.302000015000001</v>
      </c>
      <c r="G16" s="133" t="str">
        <f t="shared" si="7"/>
        <v/>
      </c>
      <c r="I16" s="75">
        <v>4</v>
      </c>
      <c r="L16" s="194" t="s">
        <v>5</v>
      </c>
      <c r="M16" s="62" t="str">
        <f>'1st Open'!AA22</f>
        <v>1st</v>
      </c>
      <c r="N16" s="32" t="str">
        <f>'1st Open'!AB22</f>
        <v>Kailey Deknikker</v>
      </c>
      <c r="O16" s="32" t="str">
        <f>'1st Open'!AC22</f>
        <v>Rocket</v>
      </c>
      <c r="P16" s="63">
        <f>'1st Open'!AD22</f>
        <v>17.662000013</v>
      </c>
      <c r="Q16" s="41">
        <v>0</v>
      </c>
      <c r="S16" s="23" t="str">
        <f t="shared" si="1"/>
        <v>2D</v>
      </c>
      <c r="T16" s="23" t="str">
        <f t="shared" si="2"/>
        <v/>
      </c>
      <c r="U16" s="23">
        <f t="shared" si="3"/>
        <v>17.302000015000001</v>
      </c>
      <c r="V16" s="23" t="str">
        <f t="shared" si="4"/>
        <v/>
      </c>
      <c r="W16" s="23" t="str">
        <f t="shared" si="5"/>
        <v/>
      </c>
      <c r="X16" s="23" t="str">
        <f t="shared" si="6"/>
        <v/>
      </c>
      <c r="Z16" s="186" t="s">
        <v>4</v>
      </c>
      <c r="AA16" s="21" t="str">
        <f>IF(AB16="-","-","1st")</f>
        <v>1st</v>
      </c>
      <c r="AB16" s="21" t="str">
        <f>IFERROR(INDEX('1st Open'!B:F,MATCH(AD16,'1st Open'!F:F,0),1),"-")</f>
        <v>Jena O'Connor</v>
      </c>
      <c r="AC16" s="21" t="str">
        <f>IFERROR(INDEX('1st Open'!B:F,MATCH(AD16,'1st Open'!F:F,0),2),"-")</f>
        <v>Dashers Riata Tivio</v>
      </c>
      <c r="AD16" s="4">
        <f>IFERROR(SMALL($U$2:$U$300,1),"-")</f>
        <v>17.191000024999997</v>
      </c>
      <c r="AE16" s="7"/>
    </row>
    <row r="17" spans="1:31">
      <c r="A17" s="24">
        <f>IF(B17="","",Draw!A17)</f>
        <v>14</v>
      </c>
      <c r="B17" s="25" t="str">
        <f>IFERROR(Draw!B17,"")</f>
        <v>Taya Renteria</v>
      </c>
      <c r="C17" s="25" t="str">
        <f>IFERROR(Draw!C17,"")</f>
        <v>Gunner</v>
      </c>
      <c r="D17" s="85">
        <v>17.855</v>
      </c>
      <c r="E17" s="164">
        <v>1.6000000000000001E-8</v>
      </c>
      <c r="F17" s="133">
        <f t="shared" si="0"/>
        <v>17.855000016000002</v>
      </c>
      <c r="G17" s="133" t="str">
        <f t="shared" si="7"/>
        <v/>
      </c>
      <c r="I17" s="75">
        <v>5</v>
      </c>
      <c r="L17" s="195"/>
      <c r="M17" s="53" t="str">
        <f>IF($J$9&lt;2,"",'1st Open'!AA23)</f>
        <v>2nd</v>
      </c>
      <c r="N17" s="28" t="str">
        <f>IF(M17="","",'1st Open'!AB23)</f>
        <v>Taya Renteria</v>
      </c>
      <c r="O17" s="28" t="str">
        <f>IF(N17="","",'1st Open'!AC23)</f>
        <v>Gunner</v>
      </c>
      <c r="P17" s="64">
        <f>IF(O17="","",'1st Open'!AD23)</f>
        <v>17.855000016000002</v>
      </c>
      <c r="Q17" s="43">
        <v>0</v>
      </c>
      <c r="S17" s="23" t="str">
        <f t="shared" si="1"/>
        <v>3D</v>
      </c>
      <c r="T17" s="23" t="str">
        <f t="shared" si="2"/>
        <v/>
      </c>
      <c r="U17" s="23" t="str">
        <f t="shared" si="3"/>
        <v/>
      </c>
      <c r="V17" s="23">
        <f t="shared" si="4"/>
        <v>17.855000016000002</v>
      </c>
      <c r="W17" s="23" t="str">
        <f t="shared" si="5"/>
        <v/>
      </c>
      <c r="X17" s="23" t="str">
        <f t="shared" si="6"/>
        <v/>
      </c>
      <c r="Z17" s="186"/>
      <c r="AA17" s="21" t="str">
        <f>IF(AB17="-","-","2nd")</f>
        <v>2nd</v>
      </c>
      <c r="AB17" s="21" t="str">
        <f>IFERROR(INDEX('1st Open'!B:F,MATCH(AD17,'1st Open'!F:F,0),1),"-")</f>
        <v>Lori King</v>
      </c>
      <c r="AC17" s="21" t="str">
        <f>IFERROR(INDEX('1st Open'!B:F,MATCH(AD17,'1st Open'!F:F,0),2),"-")</f>
        <v>TM Blue Duck</v>
      </c>
      <c r="AD17" s="4">
        <f>IFERROR(SMALL($U$2:$U$300,2),"-")</f>
        <v>17.302000015000001</v>
      </c>
      <c r="AE17" s="7"/>
    </row>
    <row r="18" spans="1:31">
      <c r="A18" s="24">
        <f>IF(B18="","",Draw!A18)</f>
        <v>15</v>
      </c>
      <c r="B18" s="35" t="str">
        <f>IFERROR(Draw!B18,"")</f>
        <v>Mandy Williams</v>
      </c>
      <c r="C18" s="35" t="str">
        <f>IFERROR(Draw!C18,"")</f>
        <v>Josie</v>
      </c>
      <c r="D18" s="86">
        <v>16.965</v>
      </c>
      <c r="E18" s="164">
        <v>1.7E-8</v>
      </c>
      <c r="F18" s="133">
        <f t="shared" si="0"/>
        <v>16.965000017000001</v>
      </c>
      <c r="G18" s="133" t="str">
        <f t="shared" si="7"/>
        <v/>
      </c>
      <c r="I18" s="75"/>
      <c r="L18" s="195"/>
      <c r="M18" s="53" t="str">
        <f>IF($J$9&lt;3,"",'1st Open'!AA24)</f>
        <v>3rd</v>
      </c>
      <c r="N18" s="28" t="str">
        <f>IF(M18="","",'1st Open'!AB24)</f>
        <v>Kacee Hohn</v>
      </c>
      <c r="O18" s="28" t="str">
        <f>IF(N18="","",'1st Open'!AC24)</f>
        <v>Legs</v>
      </c>
      <c r="P18" s="64">
        <f>IF(O18="","",'1st Open'!AD24)</f>
        <v>17.955000019</v>
      </c>
      <c r="Q18" s="43">
        <v>0</v>
      </c>
      <c r="S18" s="23" t="str">
        <f t="shared" si="1"/>
        <v>1D</v>
      </c>
      <c r="T18" s="23">
        <f t="shared" si="2"/>
        <v>16.965000017000001</v>
      </c>
      <c r="U18" s="23" t="str">
        <f t="shared" si="3"/>
        <v/>
      </c>
      <c r="V18" s="23" t="str">
        <f t="shared" si="4"/>
        <v/>
      </c>
      <c r="W18" s="23" t="str">
        <f t="shared" si="5"/>
        <v/>
      </c>
      <c r="X18" s="23" t="str">
        <f t="shared" si="6"/>
        <v/>
      </c>
      <c r="Z18" s="186"/>
      <c r="AA18" s="21" t="str">
        <f>IF(AB18="-","-","3rd")</f>
        <v>3rd</v>
      </c>
      <c r="AB18" s="21" t="str">
        <f>IFERROR(INDEX('1st Open'!B:F,MATCH(AD18,'1st Open'!F:F,0),1),"-")</f>
        <v>Hope Andal</v>
      </c>
      <c r="AC18" s="21" t="str">
        <f>IFERROR(INDEX('1st Open'!B:F,MATCH(AD18,'1st Open'!F:F,0),2),"-")</f>
        <v>Lola</v>
      </c>
      <c r="AD18" s="4">
        <f>IFERROR(SMALL($U$2:$U$300,3),"-")</f>
        <v>17.450000022999998</v>
      </c>
      <c r="AE18" s="7"/>
    </row>
    <row r="19" spans="1:31">
      <c r="A19" s="36"/>
      <c r="B19" s="37"/>
      <c r="C19" s="37"/>
      <c r="D19" s="89"/>
      <c r="E19" s="164">
        <v>1.7999999999999999E-8</v>
      </c>
      <c r="F19" s="133" t="str">
        <f t="shared" si="0"/>
        <v/>
      </c>
      <c r="G19" s="133"/>
      <c r="I19" s="73"/>
      <c r="L19" s="195"/>
      <c r="M19" s="53" t="str">
        <f>IF($J$9&lt;4,"",'1st Open'!AA25)</f>
        <v/>
      </c>
      <c r="N19" s="28" t="str">
        <f>IF(M19="","",'1st Open'!AB25)</f>
        <v/>
      </c>
      <c r="O19" s="28" t="str">
        <f>IF(N19="","",'1st Open'!AC25)</f>
        <v/>
      </c>
      <c r="P19" s="64" t="str">
        <f>IF(O19="","",'1st Open'!AD25)</f>
        <v/>
      </c>
      <c r="Q19" s="42">
        <v>0</v>
      </c>
      <c r="S19" s="23" t="str">
        <f t="shared" si="1"/>
        <v/>
      </c>
      <c r="T19" s="23" t="str">
        <f t="shared" si="2"/>
        <v/>
      </c>
      <c r="U19" s="23" t="str">
        <f t="shared" si="3"/>
        <v/>
      </c>
      <c r="V19" s="23" t="str">
        <f t="shared" si="4"/>
        <v/>
      </c>
      <c r="W19" s="23" t="str">
        <f t="shared" si="5"/>
        <v/>
      </c>
      <c r="X19" s="23" t="str">
        <f t="shared" si="6"/>
        <v/>
      </c>
      <c r="Z19" s="186"/>
      <c r="AA19" s="21" t="str">
        <f>IF(AB19="-","-","4th")</f>
        <v>4th</v>
      </c>
      <c r="AB19" s="21" t="str">
        <f>IFERROR(INDEX('1st Open'!B:F,MATCH(AD19,'1st Open'!F:F,0),1),"-")</f>
        <v>Rylee Jennings</v>
      </c>
      <c r="AC19" s="21" t="str">
        <f>IFERROR(INDEX('1st Open'!B:F,MATCH(AD19,'1st Open'!F:F,0),2),"-")</f>
        <v>Bentley</v>
      </c>
      <c r="AD19" s="4">
        <f>IFERROR(SMALL($U$2:$U$300,4),"-")</f>
        <v>17.507000003000002</v>
      </c>
      <c r="AE19" s="7"/>
    </row>
    <row r="20" spans="1:31" ht="16.5" thickBot="1">
      <c r="A20" s="24">
        <f>IF(B20="","",Draw!A20)</f>
        <v>16</v>
      </c>
      <c r="B20" s="25" t="str">
        <f>IFERROR(Draw!B20,"")</f>
        <v>Kacee Hohn</v>
      </c>
      <c r="C20" s="25" t="str">
        <f>IFERROR(Draw!C20,"")</f>
        <v>Legs</v>
      </c>
      <c r="D20" s="78">
        <v>17.954999999999998</v>
      </c>
      <c r="E20" s="164">
        <v>1.9000000000000001E-8</v>
      </c>
      <c r="F20" s="133">
        <f t="shared" si="0"/>
        <v>17.955000019</v>
      </c>
      <c r="G20" s="133" t="str">
        <f t="shared" ref="G20:G24" si="8">IF(OR(AND(D20&gt;1,D20&lt;1050),D20="nt",D20=""),"","Not a valid input")</f>
        <v/>
      </c>
      <c r="L20" s="196"/>
      <c r="M20" s="65" t="str">
        <f>IF($J$9&lt;5,"",'1st Open'!AA26)</f>
        <v/>
      </c>
      <c r="N20" s="30" t="str">
        <f>IF(M20="","",'1st Open'!AB26)</f>
        <v/>
      </c>
      <c r="O20" s="30" t="str">
        <f>IF(N20="","",'1st Open'!AC26)</f>
        <v/>
      </c>
      <c r="P20" s="66" t="str">
        <f>IF(O20="","",'1st Open'!AD26)</f>
        <v/>
      </c>
      <c r="Q20" s="44">
        <v>0</v>
      </c>
      <c r="S20" s="23" t="str">
        <f t="shared" si="1"/>
        <v>3D</v>
      </c>
      <c r="T20" s="23" t="str">
        <f t="shared" si="2"/>
        <v/>
      </c>
      <c r="U20" s="23" t="str">
        <f t="shared" si="3"/>
        <v/>
      </c>
      <c r="V20" s="23">
        <f t="shared" si="4"/>
        <v>17.955000019</v>
      </c>
      <c r="W20" s="23" t="str">
        <f t="shared" si="5"/>
        <v/>
      </c>
      <c r="X20" s="23" t="str">
        <f t="shared" si="6"/>
        <v/>
      </c>
      <c r="Z20" s="186"/>
      <c r="AA20" s="21" t="str">
        <f>IF(AB20="-","-","5th")</f>
        <v>5th</v>
      </c>
      <c r="AB20" s="21" t="str">
        <f>IFERROR(INDEX('1st Open'!B:F,MATCH(AD20,'1st Open'!F:F,0),1),"-")</f>
        <v>Kali Roduner</v>
      </c>
      <c r="AC20" s="21" t="str">
        <f>IFERROR(INDEX('1st Open'!B:F,MATCH(AD20,'1st Open'!F:F,0),2),"-")</f>
        <v>Reggie</v>
      </c>
      <c r="AD20" s="4">
        <f>IFERROR(SMALL($U$2:$U$300,5),"-")</f>
        <v>17.634000007000001</v>
      </c>
      <c r="AE20" s="7"/>
    </row>
    <row r="21" spans="1:31" ht="16.5" thickBot="1">
      <c r="A21" s="24">
        <f>IF(B21="","",Draw!A21)</f>
        <v>17</v>
      </c>
      <c r="B21" s="25" t="str">
        <f>IFERROR(Draw!B21,"")</f>
        <v>Melissa Maxwell</v>
      </c>
      <c r="C21" s="25" t="str">
        <f>IFERROR(Draw!C21,"")</f>
        <v>Tex</v>
      </c>
      <c r="D21" s="79">
        <v>16.811</v>
      </c>
      <c r="E21" s="164">
        <v>2E-8</v>
      </c>
      <c r="F21" s="133">
        <f t="shared" si="0"/>
        <v>16.811000020000002</v>
      </c>
      <c r="G21" s="133" t="str">
        <f t="shared" si="8"/>
        <v/>
      </c>
      <c r="L21" s="58"/>
      <c r="M21" s="67"/>
      <c r="N21" s="31"/>
      <c r="O21" s="31"/>
      <c r="P21" s="68"/>
      <c r="Q21" s="40"/>
      <c r="S21" s="23" t="str">
        <f t="shared" si="1"/>
        <v>1D</v>
      </c>
      <c r="T21" s="23">
        <f t="shared" si="2"/>
        <v>16.811000020000002</v>
      </c>
      <c r="U21" s="23" t="str">
        <f t="shared" si="3"/>
        <v/>
      </c>
      <c r="V21" s="23" t="str">
        <f t="shared" si="4"/>
        <v/>
      </c>
      <c r="W21" s="23" t="str">
        <f t="shared" si="5"/>
        <v/>
      </c>
      <c r="X21" s="23" t="str">
        <f t="shared" si="6"/>
        <v/>
      </c>
      <c r="Z21" s="6"/>
      <c r="AA21" s="22"/>
      <c r="AB21" s="22"/>
      <c r="AC21" s="22"/>
      <c r="AD21" s="102"/>
      <c r="AE21" s="7"/>
    </row>
    <row r="22" spans="1:31">
      <c r="A22" s="24">
        <f>IF(B22="","",Draw!A22)</f>
        <v>18</v>
      </c>
      <c r="B22" s="25" t="str">
        <f>IFERROR(Draw!B22,"")</f>
        <v>Amanda Long</v>
      </c>
      <c r="C22" s="25" t="str">
        <f>IFERROR(Draw!C22,"")</f>
        <v>Jazzy</v>
      </c>
      <c r="D22" s="79">
        <v>18.902999999999999</v>
      </c>
      <c r="E22" s="164">
        <v>2.0999999999999999E-8</v>
      </c>
      <c r="F22" s="133">
        <f t="shared" si="0"/>
        <v>18.903000021</v>
      </c>
      <c r="G22" s="133" t="str">
        <f t="shared" si="8"/>
        <v/>
      </c>
      <c r="L22" s="197" t="s">
        <v>6</v>
      </c>
      <c r="M22" s="62" t="str">
        <f>'1st Open'!AA28</f>
        <v>1st</v>
      </c>
      <c r="N22" s="32" t="str">
        <f>'1st Open'!AB28</f>
        <v>Mackenzie Roduner</v>
      </c>
      <c r="O22" s="32" t="str">
        <f>'1st Open'!AC28</f>
        <v>Rocky</v>
      </c>
      <c r="P22" s="63">
        <f>'1st Open'!AD28</f>
        <v>18.644000007999999</v>
      </c>
      <c r="Q22" s="41">
        <v>0</v>
      </c>
      <c r="S22" s="23" t="str">
        <f t="shared" si="1"/>
        <v>4D</v>
      </c>
      <c r="T22" s="23" t="str">
        <f t="shared" si="2"/>
        <v/>
      </c>
      <c r="U22" s="23" t="str">
        <f t="shared" si="3"/>
        <v/>
      </c>
      <c r="V22" s="23" t="str">
        <f t="shared" si="4"/>
        <v/>
      </c>
      <c r="W22" s="23">
        <f t="shared" si="5"/>
        <v>18.903000021</v>
      </c>
      <c r="X22" s="23" t="str">
        <f t="shared" si="6"/>
        <v/>
      </c>
      <c r="Z22" s="186" t="s">
        <v>5</v>
      </c>
      <c r="AA22" s="21" t="str">
        <f>IF(AB22="-","-","1st")</f>
        <v>1st</v>
      </c>
      <c r="AB22" s="21" t="str">
        <f>IFERROR(INDEX('1st Open'!B:F,MATCH(AD22,'1st Open'!F:F,0),1),"-")</f>
        <v>Kailey Deknikker</v>
      </c>
      <c r="AC22" s="21" t="str">
        <f>IFERROR(INDEX('1st Open'!B:F,MATCH(AD22,'1st Open'!F:F,0),2),"-")</f>
        <v>Rocket</v>
      </c>
      <c r="AD22" s="103">
        <f>IFERROR(SMALL($V$2:$V$300,1),"-")</f>
        <v>17.662000013</v>
      </c>
      <c r="AE22" s="7"/>
    </row>
    <row r="23" spans="1:31">
      <c r="A23" s="24">
        <f>IF(B23="","",Draw!A23)</f>
        <v>19</v>
      </c>
      <c r="B23" s="25" t="str">
        <f>IFERROR(Draw!B23,"")</f>
        <v>Caitlin Jensen</v>
      </c>
      <c r="C23" s="25" t="str">
        <f>IFERROR(Draw!C23,"")</f>
        <v>Fuelly</v>
      </c>
      <c r="D23" s="79" t="s">
        <v>95</v>
      </c>
      <c r="E23" s="164">
        <v>2.1999999999999998E-8</v>
      </c>
      <c r="F23" s="133">
        <f t="shared" si="0"/>
        <v>1000.000000022</v>
      </c>
      <c r="G23" s="133" t="str">
        <f t="shared" si="8"/>
        <v/>
      </c>
      <c r="L23" s="198"/>
      <c r="M23" s="53" t="str">
        <f>IF($J$9&lt;2,"",'1st Open'!AA29)</f>
        <v>2nd</v>
      </c>
      <c r="N23" s="28" t="str">
        <f>IF(M23="","",'1st Open'!AB29)</f>
        <v>Amanda Long</v>
      </c>
      <c r="O23" s="28" t="str">
        <f>IF(N23="","",'1st Open'!AC29)</f>
        <v>Jazzy</v>
      </c>
      <c r="P23" s="64">
        <f>IF(O23="","",'1st Open'!AD29)</f>
        <v>18.903000021</v>
      </c>
      <c r="Q23" s="42">
        <v>0</v>
      </c>
      <c r="S23" s="23" t="str">
        <f t="shared" si="1"/>
        <v>4D</v>
      </c>
      <c r="T23" s="23" t="str">
        <f t="shared" si="2"/>
        <v/>
      </c>
      <c r="U23" s="23" t="str">
        <f t="shared" si="3"/>
        <v/>
      </c>
      <c r="V23" s="23" t="str">
        <f t="shared" si="4"/>
        <v/>
      </c>
      <c r="W23" s="23">
        <f t="shared" si="5"/>
        <v>1000.000000022</v>
      </c>
      <c r="X23" s="23" t="str">
        <f t="shared" si="6"/>
        <v/>
      </c>
      <c r="Z23" s="186"/>
      <c r="AA23" s="21" t="str">
        <f>IF(AB23="-","-","2nd")</f>
        <v>2nd</v>
      </c>
      <c r="AB23" s="21" t="str">
        <f>IFERROR(INDEX('1st Open'!B:F,MATCH(AD23,'1st Open'!F:F,0),1),"-")</f>
        <v>Taya Renteria</v>
      </c>
      <c r="AC23" s="21" t="str">
        <f>IFERROR(INDEX('1st Open'!B:F,MATCH(AD23,'1st Open'!F:F,0),2),"-")</f>
        <v>Gunner</v>
      </c>
      <c r="AD23" s="103">
        <f>IFERROR(SMALL($V$2:$V$300,2),"-")</f>
        <v>17.855000016000002</v>
      </c>
      <c r="AE23" s="7"/>
    </row>
    <row r="24" spans="1:31">
      <c r="A24" s="24">
        <f>IF(B24="","",Draw!A24)</f>
        <v>20</v>
      </c>
      <c r="B24" s="35" t="str">
        <f>IFERROR(Draw!B24,"")</f>
        <v>Hope Andal</v>
      </c>
      <c r="C24" s="35" t="str">
        <f>IFERROR(Draw!C24,"")</f>
        <v>Lola</v>
      </c>
      <c r="D24" s="81">
        <v>17.45</v>
      </c>
      <c r="E24" s="164">
        <v>2.3000000000000001E-8</v>
      </c>
      <c r="F24" s="133">
        <f t="shared" si="0"/>
        <v>17.450000022999998</v>
      </c>
      <c r="G24" s="133" t="str">
        <f t="shared" si="8"/>
        <v/>
      </c>
      <c r="L24" s="198"/>
      <c r="M24" s="53" t="str">
        <f>IF($J$9&lt;3,"",'1st Open'!AA30)</f>
        <v>3rd</v>
      </c>
      <c r="N24" s="28" t="str">
        <f>IF(M24="","",'1st Open'!AB30)</f>
        <v>Riley Baade</v>
      </c>
      <c r="O24" s="28" t="str">
        <f>IF(N24="","",'1st Open'!AC30)</f>
        <v>Sheldon</v>
      </c>
      <c r="P24" s="64">
        <f>IF(O24="","",'1st Open'!AD30)</f>
        <v>19.387000009000001</v>
      </c>
      <c r="Q24" s="43">
        <v>0</v>
      </c>
      <c r="S24" s="23" t="str">
        <f t="shared" si="1"/>
        <v>2D</v>
      </c>
      <c r="T24" s="23" t="str">
        <f t="shared" si="2"/>
        <v/>
      </c>
      <c r="U24" s="23">
        <f t="shared" si="3"/>
        <v>17.450000022999998</v>
      </c>
      <c r="V24" s="23" t="str">
        <f t="shared" si="4"/>
        <v/>
      </c>
      <c r="W24" s="23" t="str">
        <f t="shared" si="5"/>
        <v/>
      </c>
      <c r="X24" s="23" t="str">
        <f t="shared" si="6"/>
        <v/>
      </c>
      <c r="Z24" s="186"/>
      <c r="AA24" s="21" t="str">
        <f>IF(AB24="-","-","3rd")</f>
        <v>3rd</v>
      </c>
      <c r="AB24" s="21" t="str">
        <f>IFERROR(INDEX('1st Open'!B:F,MATCH(AD24,'1st Open'!F:F,0),1),"-")</f>
        <v>Kacee Hohn</v>
      </c>
      <c r="AC24" s="21" t="str">
        <f>IFERROR(INDEX('1st Open'!B:F,MATCH(AD24,'1st Open'!F:F,0),2),"-")</f>
        <v>Legs</v>
      </c>
      <c r="AD24" s="4">
        <f>IFERROR(SMALL($V$2:$V$300,3),"-")</f>
        <v>17.955000019</v>
      </c>
      <c r="AE24" s="7"/>
    </row>
    <row r="25" spans="1:31">
      <c r="A25" s="36"/>
      <c r="B25" s="37"/>
      <c r="C25" s="37"/>
      <c r="D25" s="89"/>
      <c r="E25" s="164">
        <v>2.4E-8</v>
      </c>
      <c r="F25" s="133" t="str">
        <f t="shared" si="0"/>
        <v/>
      </c>
      <c r="G25" s="133"/>
      <c r="L25" s="198"/>
      <c r="M25" s="53" t="str">
        <f>IF($J$9&lt;4,"",'1st Open'!AA31)</f>
        <v/>
      </c>
      <c r="N25" s="28" t="str">
        <f>IF(M25="","",'1st Open'!AB31)</f>
        <v/>
      </c>
      <c r="O25" s="28" t="str">
        <f>IF(N25="","",'1st Open'!AC31)</f>
        <v/>
      </c>
      <c r="P25" s="64" t="str">
        <f>IF(O25="","",'1st Open'!AD31)</f>
        <v/>
      </c>
      <c r="Q25" s="42">
        <v>0</v>
      </c>
      <c r="S25" s="23" t="str">
        <f t="shared" si="1"/>
        <v/>
      </c>
      <c r="T25" s="23" t="str">
        <f t="shared" si="2"/>
        <v/>
      </c>
      <c r="U25" s="23" t="str">
        <f t="shared" si="3"/>
        <v/>
      </c>
      <c r="V25" s="23" t="str">
        <f t="shared" si="4"/>
        <v/>
      </c>
      <c r="W25" s="23" t="str">
        <f t="shared" si="5"/>
        <v/>
      </c>
      <c r="X25" s="23" t="str">
        <f t="shared" si="6"/>
        <v/>
      </c>
      <c r="Z25" s="186"/>
      <c r="AA25" s="21" t="str">
        <f>IF(AB25="-","-","4th")</f>
        <v>4th</v>
      </c>
      <c r="AB25" s="21" t="str">
        <f>IFERROR(INDEX('1st Open'!B:F,MATCH(AD25,'1st Open'!F:F,0),1),"-")</f>
        <v>Sam Hieb</v>
      </c>
      <c r="AC25" s="21" t="str">
        <f>IFERROR(INDEX('1st Open'!B:F,MATCH(AD25,'1st Open'!F:F,0),2),"-")</f>
        <v>Jitter</v>
      </c>
      <c r="AD25" s="4">
        <f>IFERROR(SMALL($V$2:$V$300,4),"-")</f>
        <v>17.974000014000001</v>
      </c>
      <c r="AE25" s="7"/>
    </row>
    <row r="26" spans="1:31" ht="16.5" thickBot="1">
      <c r="A26" s="24">
        <f>IF(B26="","",Draw!A26)</f>
        <v>21</v>
      </c>
      <c r="B26" s="25" t="str">
        <f>IFERROR(Draw!B26,"")</f>
        <v>Jena O'Connor</v>
      </c>
      <c r="C26" s="25" t="str">
        <f>IFERROR(Draw!C26,"")</f>
        <v>Dashers Riata Tivio</v>
      </c>
      <c r="D26" s="78">
        <v>17.190999999999999</v>
      </c>
      <c r="E26" s="164">
        <v>2.4999999999999999E-8</v>
      </c>
      <c r="F26" s="133">
        <f t="shared" si="0"/>
        <v>17.191000024999997</v>
      </c>
      <c r="G26" s="133" t="str">
        <f t="shared" ref="G26:G30" si="9">IF(OR(AND(D26&gt;1,D26&lt;1050),D26="nt",D26=""),"","Not a valid input")</f>
        <v/>
      </c>
      <c r="L26" s="199"/>
      <c r="M26" s="69" t="str">
        <f>IF($J$9&lt;5,"",'1st Open'!AA32)</f>
        <v/>
      </c>
      <c r="N26" s="33" t="str">
        <f>IF(M26="","",'1st Open'!AB32)</f>
        <v/>
      </c>
      <c r="O26" s="33" t="str">
        <f>IF(N26="","",'1st Open'!AC32)</f>
        <v/>
      </c>
      <c r="P26" s="70" t="str">
        <f>IF(O26="","",'1st Open'!AD32)</f>
        <v/>
      </c>
      <c r="Q26" s="44">
        <v>0</v>
      </c>
      <c r="S26" s="23" t="str">
        <f t="shared" si="1"/>
        <v>2D</v>
      </c>
      <c r="T26" s="23" t="str">
        <f t="shared" si="2"/>
        <v/>
      </c>
      <c r="U26" s="23">
        <f t="shared" si="3"/>
        <v>17.191000024999997</v>
      </c>
      <c r="V26" s="23" t="str">
        <f t="shared" si="4"/>
        <v/>
      </c>
      <c r="W26" s="23" t="str">
        <f t="shared" si="5"/>
        <v/>
      </c>
      <c r="X26" s="23" t="str">
        <f t="shared" si="6"/>
        <v/>
      </c>
      <c r="Z26" s="186"/>
      <c r="AA26" s="21" t="str">
        <f>IF(AB26="-","-","5th")</f>
        <v>5th</v>
      </c>
      <c r="AB26" s="21" t="str">
        <f>IFERROR(INDEX('1st Open'!B:F,MATCH(AD26,'1st Open'!F:F,0),1),"-")</f>
        <v>Crystal Page</v>
      </c>
      <c r="AC26" s="21" t="str">
        <f>IFERROR(INDEX('1st Open'!B:F,MATCH(AD26,'1st Open'!F:F,0),2),"-")</f>
        <v>Bonnie</v>
      </c>
      <c r="AD26" s="4">
        <f>IFERROR(SMALL($V$2:$V$300,5),"-")</f>
        <v>18.069000011</v>
      </c>
      <c r="AE26" s="7"/>
    </row>
    <row r="27" spans="1:31" ht="16.5" thickBot="1">
      <c r="A27" s="24" t="str">
        <f>IF(B27="","",Draw!A27)</f>
        <v/>
      </c>
      <c r="B27" s="25" t="str">
        <f>IFERROR(Draw!B27,"")</f>
        <v/>
      </c>
      <c r="C27" s="25" t="str">
        <f>IFERROR(Draw!C27,"")</f>
        <v/>
      </c>
      <c r="D27" s="79"/>
      <c r="E27" s="164">
        <v>2.6000000000000001E-8</v>
      </c>
      <c r="F27" s="133" t="str">
        <f t="shared" si="0"/>
        <v/>
      </c>
      <c r="G27" s="133" t="str">
        <f t="shared" si="9"/>
        <v/>
      </c>
      <c r="L27" s="105"/>
      <c r="M27" s="110"/>
      <c r="N27" s="111"/>
      <c r="O27" s="111"/>
      <c r="P27" s="112"/>
      <c r="Q27" s="106"/>
      <c r="S27" s="23" t="str">
        <f t="shared" si="1"/>
        <v/>
      </c>
      <c r="T27" s="23" t="str">
        <f t="shared" si="2"/>
        <v/>
      </c>
      <c r="U27" s="23" t="str">
        <f t="shared" si="3"/>
        <v/>
      </c>
      <c r="V27" s="23" t="str">
        <f t="shared" si="4"/>
        <v/>
      </c>
      <c r="W27" s="23" t="str">
        <f t="shared" si="5"/>
        <v/>
      </c>
      <c r="X27" s="23" t="str">
        <f t="shared" si="6"/>
        <v/>
      </c>
      <c r="Z27" s="6"/>
      <c r="AA27" s="22"/>
      <c r="AB27" s="22"/>
      <c r="AC27" s="22"/>
      <c r="AD27" s="102"/>
      <c r="AE27" s="7"/>
    </row>
    <row r="28" spans="1:31">
      <c r="A28" s="24" t="str">
        <f>IF(B28="","",Draw!A28)</f>
        <v/>
      </c>
      <c r="B28" s="25" t="str">
        <f>IFERROR(Draw!B28,"")</f>
        <v/>
      </c>
      <c r="C28" s="25" t="str">
        <f>IFERROR(Draw!C28,"")</f>
        <v/>
      </c>
      <c r="D28" s="79"/>
      <c r="E28" s="164">
        <v>2.7E-8</v>
      </c>
      <c r="F28" s="133" t="str">
        <f t="shared" si="0"/>
        <v/>
      </c>
      <c r="G28" s="133" t="str">
        <f t="shared" si="9"/>
        <v/>
      </c>
      <c r="L28" s="200" t="s">
        <v>13</v>
      </c>
      <c r="M28" s="107" t="str">
        <f>'1st Open'!AA34</f>
        <v>-</v>
      </c>
      <c r="N28" s="108" t="str">
        <f>'1st Open'!AB34</f>
        <v>-</v>
      </c>
      <c r="O28" s="108" t="str">
        <f>'1st Open'!AC34</f>
        <v>-</v>
      </c>
      <c r="P28" s="109" t="str">
        <f>'1st Open'!AD34</f>
        <v>-</v>
      </c>
      <c r="Q28" s="45">
        <v>0</v>
      </c>
      <c r="S28" s="23" t="str">
        <f t="shared" si="1"/>
        <v/>
      </c>
      <c r="T28" s="23" t="str">
        <f t="shared" si="2"/>
        <v/>
      </c>
      <c r="U28" s="23" t="str">
        <f t="shared" si="3"/>
        <v/>
      </c>
      <c r="V28" s="23" t="str">
        <f t="shared" si="4"/>
        <v/>
      </c>
      <c r="W28" s="23" t="str">
        <f t="shared" si="5"/>
        <v/>
      </c>
      <c r="X28" s="23" t="str">
        <f t="shared" si="6"/>
        <v/>
      </c>
      <c r="Z28" s="186" t="s">
        <v>6</v>
      </c>
      <c r="AA28" s="21" t="str">
        <f>IF(AB28="-","-","1st")</f>
        <v>1st</v>
      </c>
      <c r="AB28" s="21" t="str">
        <f>IFERROR(INDEX('1st Open'!B:F,MATCH(AD28,'1st Open'!F:F,0),1),"-")</f>
        <v>Mackenzie Roduner</v>
      </c>
      <c r="AC28" s="21" t="str">
        <f>IFERROR(INDEX('1st Open'!B:F,MATCH(AD28,'1st Open'!F:F,0),2),"-")</f>
        <v>Rocky</v>
      </c>
      <c r="AD28" s="4">
        <f>IFERROR(IF(SMALL($W$2:$W$300,1)&lt;900,SMALL($W$2:$W$300,1),"-"),"-")</f>
        <v>18.644000007999999</v>
      </c>
      <c r="AE28" s="7"/>
    </row>
    <row r="29" spans="1:31">
      <c r="A29" s="24" t="str">
        <f>IF(B29="","",Draw!A29)</f>
        <v/>
      </c>
      <c r="B29" s="25" t="str">
        <f>IFERROR(Draw!B29,"")</f>
        <v/>
      </c>
      <c r="C29" s="25" t="str">
        <f>IFERROR(Draw!C29,"")</f>
        <v/>
      </c>
      <c r="D29" s="79"/>
      <c r="E29" s="164">
        <v>2.7999999999999999E-8</v>
      </c>
      <c r="F29" s="133" t="str">
        <f t="shared" si="0"/>
        <v/>
      </c>
      <c r="G29" s="133" t="str">
        <f t="shared" si="9"/>
        <v/>
      </c>
      <c r="L29" s="201"/>
      <c r="M29" s="53" t="str">
        <f>IF($J$9&lt;2,"",'1st Open'!AA35)</f>
        <v>-</v>
      </c>
      <c r="N29" s="28" t="str">
        <f>IF(M29="","",'1st Open'!AB35)</f>
        <v>-</v>
      </c>
      <c r="O29" s="28" t="str">
        <f>IF(N29="","",'1st Open'!AC35)</f>
        <v>-</v>
      </c>
      <c r="P29" s="64" t="str">
        <f>IF(O29="","",'1st Open'!AD35)</f>
        <v>-</v>
      </c>
      <c r="Q29" s="46">
        <v>0</v>
      </c>
      <c r="S29" s="23" t="str">
        <f t="shared" si="1"/>
        <v/>
      </c>
      <c r="T29" s="23" t="str">
        <f t="shared" si="2"/>
        <v/>
      </c>
      <c r="U29" s="23" t="str">
        <f t="shared" si="3"/>
        <v/>
      </c>
      <c r="V29" s="23" t="str">
        <f t="shared" si="4"/>
        <v/>
      </c>
      <c r="W29" s="23" t="str">
        <f t="shared" si="5"/>
        <v/>
      </c>
      <c r="X29" s="23" t="str">
        <f t="shared" si="6"/>
        <v/>
      </c>
      <c r="Z29" s="186"/>
      <c r="AA29" s="21" t="str">
        <f>IF(AB29="-","-","2nd")</f>
        <v>2nd</v>
      </c>
      <c r="AB29" s="21" t="str">
        <f>IFERROR(INDEX('1st Open'!B:F,MATCH(AD29,'1st Open'!F:F,0),1),"-")</f>
        <v>Amanda Long</v>
      </c>
      <c r="AC29" s="21" t="str">
        <f>IFERROR(INDEX('1st Open'!B:F,MATCH(AD29,'1st Open'!F:F,0),2),"-")</f>
        <v>Jazzy</v>
      </c>
      <c r="AD29" s="4">
        <f>IFERROR(IF(SMALL($W$2:$W$300,2)&lt;900,SMALL($W$2:$W$300,2),"-"),"-")</f>
        <v>18.903000021</v>
      </c>
      <c r="AE29" s="7"/>
    </row>
    <row r="30" spans="1:31">
      <c r="A30" s="24" t="str">
        <f>IF(B30="","",Draw!A30)</f>
        <v/>
      </c>
      <c r="B30" s="35" t="str">
        <f>IFERROR(Draw!B30,"")</f>
        <v/>
      </c>
      <c r="C30" s="35" t="str">
        <f>IFERROR(Draw!C30,"")</f>
        <v/>
      </c>
      <c r="D30" s="81"/>
      <c r="E30" s="164">
        <v>2.9000000000000002E-8</v>
      </c>
      <c r="F30" s="133" t="str">
        <f t="shared" si="0"/>
        <v/>
      </c>
      <c r="G30" s="133" t="str">
        <f t="shared" si="9"/>
        <v/>
      </c>
      <c r="L30" s="201"/>
      <c r="M30" s="53" t="str">
        <f>IF($J$9&lt;3,"",'1st Open'!AA36)</f>
        <v>-</v>
      </c>
      <c r="N30" s="28" t="str">
        <f>IF(M30="","",'1st Open'!AB36)</f>
        <v>-</v>
      </c>
      <c r="O30" s="28" t="str">
        <f>IF(N30="","",'1st Open'!AC36)</f>
        <v>-</v>
      </c>
      <c r="P30" s="64" t="str">
        <f>IF(O30="","",'1st Open'!AD36)</f>
        <v>-</v>
      </c>
      <c r="Q30" s="47">
        <v>0</v>
      </c>
      <c r="S30" s="23" t="str">
        <f t="shared" si="1"/>
        <v/>
      </c>
      <c r="T30" s="23" t="str">
        <f t="shared" si="2"/>
        <v/>
      </c>
      <c r="U30" s="23" t="str">
        <f t="shared" si="3"/>
        <v/>
      </c>
      <c r="V30" s="23" t="str">
        <f t="shared" si="4"/>
        <v/>
      </c>
      <c r="W30" s="23" t="str">
        <f t="shared" si="5"/>
        <v/>
      </c>
      <c r="X30" s="23" t="str">
        <f t="shared" si="6"/>
        <v/>
      </c>
      <c r="Z30" s="186"/>
      <c r="AA30" s="21" t="str">
        <f>IF(AB30="-","-","3rd")</f>
        <v>3rd</v>
      </c>
      <c r="AB30" s="21" t="str">
        <f>IFERROR(INDEX('1st Open'!B:F,MATCH(AD30,'1st Open'!F:F,0),1),"-")</f>
        <v>Riley Baade</v>
      </c>
      <c r="AC30" s="21" t="str">
        <f>IFERROR(INDEX('1st Open'!B:F,MATCH(AD30,'1st Open'!F:F,0),2),"-")</f>
        <v>Sheldon</v>
      </c>
      <c r="AD30" s="4">
        <f>IFERROR(IF(SMALL($W$2:$W$300,3)&lt;900,SMALL($W$2:$W$300,3),"-"),"-")</f>
        <v>19.387000009000001</v>
      </c>
      <c r="AE30" s="7"/>
    </row>
    <row r="31" spans="1:31">
      <c r="A31" s="36"/>
      <c r="B31" s="37"/>
      <c r="C31" s="37"/>
      <c r="D31" s="89"/>
      <c r="E31" s="164">
        <v>2.9999999999999997E-8</v>
      </c>
      <c r="F31" s="133" t="str">
        <f t="shared" si="0"/>
        <v/>
      </c>
      <c r="G31" s="133"/>
      <c r="L31" s="201"/>
      <c r="M31" s="53" t="str">
        <f>IF($J$9&lt;4,"",'1st Open'!AA37)</f>
        <v/>
      </c>
      <c r="N31" s="28" t="str">
        <f>IF(M31="","",'1st Open'!AB37)</f>
        <v/>
      </c>
      <c r="O31" s="28" t="str">
        <f>IF(N31="","",'1st Open'!AC37)</f>
        <v/>
      </c>
      <c r="P31" s="64" t="str">
        <f>IF(O31="","",'1st Open'!AD37)</f>
        <v/>
      </c>
      <c r="Q31" s="46">
        <v>0</v>
      </c>
      <c r="S31" s="23" t="str">
        <f t="shared" si="1"/>
        <v/>
      </c>
      <c r="T31" s="23" t="str">
        <f t="shared" si="2"/>
        <v/>
      </c>
      <c r="U31" s="23" t="str">
        <f t="shared" si="3"/>
        <v/>
      </c>
      <c r="V31" s="23" t="str">
        <f t="shared" si="4"/>
        <v/>
      </c>
      <c r="W31" s="23" t="str">
        <f t="shared" si="5"/>
        <v/>
      </c>
      <c r="X31" s="23" t="str">
        <f t="shared" si="6"/>
        <v/>
      </c>
      <c r="Z31" s="186"/>
      <c r="AA31" s="21" t="str">
        <f>IF(AB31="-","-","4th")</f>
        <v>4th</v>
      </c>
      <c r="AB31" s="21" t="str">
        <f>IFERROR(INDEX('1st Open'!B:F,MATCH(AD31,'1st Open'!F:F,0),1),"-")</f>
        <v>Carli Maruska</v>
      </c>
      <c r="AC31" s="21" t="str">
        <f>IFERROR(INDEX('1st Open'!B:F,MATCH(AD31,'1st Open'!F:F,0),2),"-")</f>
        <v>Billy</v>
      </c>
      <c r="AD31" s="4">
        <f>IFERROR(IF(SMALL($W$2:$W$300,4)&lt;900,SMALL($W$2:$W$300,4),"-"),"-")</f>
        <v>22.119000004</v>
      </c>
      <c r="AE31" s="7"/>
    </row>
    <row r="32" spans="1:31" ht="16.5" thickBot="1">
      <c r="A32" s="24" t="str">
        <f>IF(B32="","",Draw!A32)</f>
        <v/>
      </c>
      <c r="B32" s="25" t="str">
        <f>IFERROR(Draw!B32,"")</f>
        <v/>
      </c>
      <c r="C32" s="25" t="str">
        <f>IFERROR(Draw!C32,"")</f>
        <v/>
      </c>
      <c r="D32" s="78"/>
      <c r="E32" s="164">
        <v>3.1E-8</v>
      </c>
      <c r="F32" s="133" t="str">
        <f t="shared" si="0"/>
        <v/>
      </c>
      <c r="G32" s="133" t="str">
        <f t="shared" ref="G32:G36" si="10">IF(OR(AND(D32&gt;1,D32&lt;1050),D32="nt",D32=""),"","Not a valid input")</f>
        <v/>
      </c>
      <c r="L32" s="202"/>
      <c r="M32" s="69" t="str">
        <f>IF($J$9&lt;5,"",'1st Open'!AA38)</f>
        <v/>
      </c>
      <c r="N32" s="33" t="str">
        <f>IF(M32="","",'1st Open'!AB38)</f>
        <v/>
      </c>
      <c r="O32" s="33" t="str">
        <f>IF(N32="","",'1st Open'!AC38)</f>
        <v/>
      </c>
      <c r="P32" s="70" t="str">
        <f>IF(O32="","",'1st Open'!AD38)</f>
        <v/>
      </c>
      <c r="Q32" s="48">
        <v>0</v>
      </c>
      <c r="S32" s="23" t="str">
        <f t="shared" si="1"/>
        <v/>
      </c>
      <c r="T32" s="23" t="str">
        <f t="shared" si="2"/>
        <v/>
      </c>
      <c r="U32" s="23" t="str">
        <f t="shared" si="3"/>
        <v/>
      </c>
      <c r="V32" s="23" t="str">
        <f t="shared" si="4"/>
        <v/>
      </c>
      <c r="W32" s="23" t="str">
        <f t="shared" si="5"/>
        <v/>
      </c>
      <c r="X32" s="23" t="str">
        <f t="shared" si="6"/>
        <v/>
      </c>
      <c r="Z32" s="186"/>
      <c r="AA32" s="21" t="str">
        <f>IF(AB32="-","-","5th")</f>
        <v>-</v>
      </c>
      <c r="AB32" s="21" t="str">
        <f>IFERROR(INDEX('1st Open'!B:F,MATCH(AD32,'1st Open'!F:F,0),1),"-")</f>
        <v>-</v>
      </c>
      <c r="AC32" s="21" t="str">
        <f>IFERROR(INDEX('1st Open'!B:F,MATCH(AD32,'1st Open'!F:F,0),2),"-")</f>
        <v>-</v>
      </c>
      <c r="AD32" s="4" t="str">
        <f>IFERROR(IF(SMALL($W$2:$W$300,5)&lt;900,SMALL($W$2:$W$300,5),"-"),"-")</f>
        <v>-</v>
      </c>
      <c r="AE32" s="7"/>
    </row>
    <row r="33" spans="1:31">
      <c r="A33" s="24" t="str">
        <f>IF(B33="","",Draw!A33)</f>
        <v/>
      </c>
      <c r="B33" s="25" t="str">
        <f>IFERROR(Draw!B33,"")</f>
        <v/>
      </c>
      <c r="C33" s="25" t="str">
        <f>IFERROR(Draw!C33,"")</f>
        <v/>
      </c>
      <c r="D33" s="79"/>
      <c r="E33" s="164">
        <v>3.2000000000000002E-8</v>
      </c>
      <c r="F33" s="133" t="str">
        <f t="shared" si="0"/>
        <v/>
      </c>
      <c r="G33" s="133" t="str">
        <f t="shared" si="10"/>
        <v/>
      </c>
      <c r="S33" s="23" t="str">
        <f t="shared" si="1"/>
        <v/>
      </c>
      <c r="T33" s="23" t="str">
        <f t="shared" si="2"/>
        <v/>
      </c>
      <c r="U33" s="23" t="str">
        <f t="shared" si="3"/>
        <v/>
      </c>
      <c r="V33" s="23" t="str">
        <f t="shared" si="4"/>
        <v/>
      </c>
      <c r="W33" s="23" t="str">
        <f t="shared" si="5"/>
        <v/>
      </c>
      <c r="X33" s="23" t="str">
        <f t="shared" si="6"/>
        <v/>
      </c>
      <c r="Z33" s="6"/>
      <c r="AA33" s="5"/>
      <c r="AB33" s="5"/>
      <c r="AC33" s="5"/>
      <c r="AD33" s="102"/>
      <c r="AE33" s="7"/>
    </row>
    <row r="34" spans="1:31">
      <c r="A34" s="24" t="str">
        <f>IF(B34="","",Draw!A34)</f>
        <v/>
      </c>
      <c r="B34" s="25" t="str">
        <f>IFERROR(Draw!B34,"")</f>
        <v/>
      </c>
      <c r="C34" s="25" t="str">
        <f>IFERROR(Draw!C34,"")</f>
        <v/>
      </c>
      <c r="D34" s="79"/>
      <c r="E34" s="164">
        <v>3.2999999999999998E-8</v>
      </c>
      <c r="F34" s="133" t="str">
        <f t="shared" si="0"/>
        <v/>
      </c>
      <c r="G34" s="133" t="str">
        <f t="shared" si="10"/>
        <v/>
      </c>
      <c r="S34" s="23" t="str">
        <f t="shared" si="1"/>
        <v/>
      </c>
      <c r="T34" s="23" t="str">
        <f t="shared" si="2"/>
        <v/>
      </c>
      <c r="U34" s="23" t="str">
        <f t="shared" si="3"/>
        <v/>
      </c>
      <c r="V34" s="23" t="str">
        <f t="shared" si="4"/>
        <v/>
      </c>
      <c r="W34" s="23" t="str">
        <f t="shared" si="5"/>
        <v/>
      </c>
      <c r="X34" s="23" t="str">
        <f t="shared" si="6"/>
        <v/>
      </c>
      <c r="Z34" s="186" t="s">
        <v>13</v>
      </c>
      <c r="AA34" s="21" t="str">
        <f>IF(AB34="-","-","1st")</f>
        <v>-</v>
      </c>
      <c r="AB34" s="21" t="str">
        <f>IFERROR(INDEX('1st Open'!B:F,MATCH(AD34,'1st Open'!F:F,0),1),"-")</f>
        <v>-</v>
      </c>
      <c r="AC34" s="21" t="str">
        <f>IFERROR(INDEX('1st Open'!B:F,MATCH(AD34,'1st Open'!F:F,0),2),"-")</f>
        <v>-</v>
      </c>
      <c r="AD34" s="4" t="str">
        <f>IFERROR(IF(SMALL($X$2:$X$300,1)&lt;900,SMALL($X$2:$X$300,1),"-"),"-")</f>
        <v>-</v>
      </c>
      <c r="AE34" s="7"/>
    </row>
    <row r="35" spans="1:31">
      <c r="A35" s="24" t="str">
        <f>IF(B35="","",Draw!A35)</f>
        <v/>
      </c>
      <c r="B35" s="25" t="str">
        <f>IFERROR(Draw!B35,"")</f>
        <v/>
      </c>
      <c r="C35" s="25" t="str">
        <f>IFERROR(Draw!C35,"")</f>
        <v/>
      </c>
      <c r="D35" s="79"/>
      <c r="E35" s="164">
        <v>3.4E-8</v>
      </c>
      <c r="F35" s="133" t="str">
        <f t="shared" si="0"/>
        <v/>
      </c>
      <c r="G35" s="133" t="str">
        <f t="shared" si="10"/>
        <v/>
      </c>
      <c r="S35" s="23" t="str">
        <f t="shared" si="1"/>
        <v/>
      </c>
      <c r="T35" s="23" t="str">
        <f t="shared" si="2"/>
        <v/>
      </c>
      <c r="U35" s="23" t="str">
        <f t="shared" si="3"/>
        <v/>
      </c>
      <c r="V35" s="23" t="str">
        <f t="shared" si="4"/>
        <v/>
      </c>
      <c r="W35" s="23" t="str">
        <f t="shared" si="5"/>
        <v/>
      </c>
      <c r="X35" s="23" t="str">
        <f t="shared" si="6"/>
        <v/>
      </c>
      <c r="Z35" s="186"/>
      <c r="AA35" s="21" t="str">
        <f>IF(AB35="-","-","2nd")</f>
        <v>-</v>
      </c>
      <c r="AB35" s="21" t="str">
        <f>IFERROR(INDEX('1st Open'!B:F,MATCH(AD35,'1st Open'!F:F,0),1),"-")</f>
        <v>-</v>
      </c>
      <c r="AC35" s="21" t="str">
        <f>IFERROR(INDEX('1st Open'!B:F,MATCH(AD35,'1st Open'!F:F,0),2),"-")</f>
        <v>-</v>
      </c>
      <c r="AD35" s="4" t="str">
        <f>IFERROR(IF(SMALL($X$2:$X$300,2)&lt;900,SMALL($X$2:$X$300,2),"-"),"-")</f>
        <v>-</v>
      </c>
      <c r="AE35" s="7"/>
    </row>
    <row r="36" spans="1:31">
      <c r="A36" s="24" t="str">
        <f>IF(B36="","",Draw!A36)</f>
        <v/>
      </c>
      <c r="B36" s="35" t="str">
        <f>IFERROR(Draw!B36,"")</f>
        <v/>
      </c>
      <c r="C36" s="35" t="str">
        <f>IFERROR(Draw!C36,"")</f>
        <v/>
      </c>
      <c r="D36" s="81"/>
      <c r="E36" s="164">
        <v>3.5000000000000002E-8</v>
      </c>
      <c r="F36" s="133" t="str">
        <f t="shared" si="0"/>
        <v/>
      </c>
      <c r="G36" s="133" t="str">
        <f t="shared" si="10"/>
        <v/>
      </c>
      <c r="S36" s="23" t="str">
        <f t="shared" si="1"/>
        <v/>
      </c>
      <c r="T36" s="23" t="str">
        <f t="shared" si="2"/>
        <v/>
      </c>
      <c r="U36" s="23" t="str">
        <f t="shared" si="3"/>
        <v/>
      </c>
      <c r="V36" s="23" t="str">
        <f t="shared" si="4"/>
        <v/>
      </c>
      <c r="W36" s="23" t="str">
        <f t="shared" si="5"/>
        <v/>
      </c>
      <c r="X36" s="23" t="str">
        <f t="shared" si="6"/>
        <v/>
      </c>
      <c r="Z36" s="186"/>
      <c r="AA36" s="21" t="str">
        <f>IF(AB36="-","-","3rd")</f>
        <v>-</v>
      </c>
      <c r="AB36" s="21" t="str">
        <f>IFERROR(INDEX('1st Open'!B:F,MATCH(AD36,'1st Open'!F:F,0),1),"-")</f>
        <v>-</v>
      </c>
      <c r="AC36" s="21" t="str">
        <f>IFERROR(INDEX('1st Open'!B:F,MATCH(AD36,'1st Open'!F:F,0),2),"-")</f>
        <v>-</v>
      </c>
      <c r="AD36" s="4" t="str">
        <f>IFERROR(IF(SMALL($X$2:$X$300,3)&lt;900,SMALL($X$2:$X$300,3),"-"),"-")</f>
        <v>-</v>
      </c>
      <c r="AE36" s="7"/>
    </row>
    <row r="37" spans="1:31">
      <c r="A37" s="36"/>
      <c r="B37" s="37"/>
      <c r="C37" s="37"/>
      <c r="D37" s="89"/>
      <c r="E37" s="164">
        <v>3.5999999999999998E-8</v>
      </c>
      <c r="F37" s="133" t="str">
        <f t="shared" si="0"/>
        <v/>
      </c>
      <c r="G37" s="133"/>
      <c r="S37" s="23" t="str">
        <f t="shared" si="1"/>
        <v/>
      </c>
      <c r="T37" s="23" t="str">
        <f t="shared" si="2"/>
        <v/>
      </c>
      <c r="U37" s="23" t="str">
        <f t="shared" si="3"/>
        <v/>
      </c>
      <c r="V37" s="23" t="str">
        <f t="shared" si="4"/>
        <v/>
      </c>
      <c r="W37" s="23" t="str">
        <f t="shared" si="5"/>
        <v/>
      </c>
      <c r="X37" s="23" t="str">
        <f t="shared" si="6"/>
        <v/>
      </c>
      <c r="Z37" s="186"/>
      <c r="AA37" s="21" t="str">
        <f>IF(AB37="-","-","4th")</f>
        <v>-</v>
      </c>
      <c r="AB37" s="21" t="str">
        <f>IFERROR(INDEX('1st Open'!B:F,MATCH(AD37,'1st Open'!F:F,0),1),"-")</f>
        <v>-</v>
      </c>
      <c r="AC37" s="21" t="str">
        <f>IFERROR(INDEX('1st Open'!B:F,MATCH(AD37,'1st Open'!F:F,0),2),"-")</f>
        <v>-</v>
      </c>
      <c r="AD37" s="4" t="str">
        <f>IFERROR(IF(SMALL($X$2:$X$300,4)&lt;900,SMALL($X$2:$X$300,4),"-"),"-")</f>
        <v>-</v>
      </c>
      <c r="AE37" s="7"/>
    </row>
    <row r="38" spans="1:31" ht="16.5" thickBot="1">
      <c r="A38" s="24" t="str">
        <f>IF(B38="","",Draw!A38)</f>
        <v/>
      </c>
      <c r="B38" s="25" t="str">
        <f>IFERROR(Draw!B38,"")</f>
        <v/>
      </c>
      <c r="C38" s="25" t="str">
        <f>IFERROR(Draw!C38,"")</f>
        <v/>
      </c>
      <c r="D38" s="78"/>
      <c r="E38" s="164">
        <v>3.7E-8</v>
      </c>
      <c r="F38" s="133" t="str">
        <f t="shared" si="0"/>
        <v/>
      </c>
      <c r="G38" s="133" t="str">
        <f t="shared" ref="G38:G42" si="11">IF(OR(AND(D38&gt;1,D38&lt;1050),D38="nt",D38=""),"","Not a valid input")</f>
        <v/>
      </c>
      <c r="S38" s="23" t="str">
        <f t="shared" si="1"/>
        <v/>
      </c>
      <c r="T38" s="23" t="str">
        <f t="shared" si="2"/>
        <v/>
      </c>
      <c r="U38" s="23" t="str">
        <f t="shared" si="3"/>
        <v/>
      </c>
      <c r="V38" s="23" t="str">
        <f t="shared" si="4"/>
        <v/>
      </c>
      <c r="W38" s="23" t="str">
        <f t="shared" si="5"/>
        <v/>
      </c>
      <c r="X38" s="23" t="str">
        <f t="shared" si="6"/>
        <v/>
      </c>
      <c r="Z38" s="187"/>
      <c r="AA38" s="18" t="str">
        <f>IF(AB38="-","-","5th")</f>
        <v>-</v>
      </c>
      <c r="AB38" s="18" t="str">
        <f>IFERROR(INDEX('1st Open'!B:F,MATCH(AD38,'1st Open'!F:F,0),1),"-")</f>
        <v>-</v>
      </c>
      <c r="AC38" s="18" t="str">
        <f>IFERROR(INDEX('1st Open'!B:F,MATCH(AD38,'1st Open'!F:F,0),2),"-")</f>
        <v>-</v>
      </c>
      <c r="AD38" s="104" t="str">
        <f>IFERROR(IF(SMALL($X$2:$X$300,5)&lt;900,SMALL($X$2:$X$300,5),"-"),"-")</f>
        <v>-</v>
      </c>
      <c r="AE38" s="8"/>
    </row>
    <row r="39" spans="1:31">
      <c r="A39" s="24" t="str">
        <f>IF(B39="","",Draw!A39)</f>
        <v/>
      </c>
      <c r="B39" s="25" t="str">
        <f>IFERROR(Draw!B39,"")</f>
        <v/>
      </c>
      <c r="C39" s="25" t="str">
        <f>IFERROR(Draw!C39,"")</f>
        <v/>
      </c>
      <c r="D39" s="79"/>
      <c r="E39" s="164">
        <v>3.8000000000000003E-8</v>
      </c>
      <c r="F39" s="133" t="str">
        <f t="shared" si="0"/>
        <v/>
      </c>
      <c r="G39" s="133" t="str">
        <f t="shared" si="11"/>
        <v/>
      </c>
      <c r="S39" s="23" t="str">
        <f t="shared" si="1"/>
        <v/>
      </c>
      <c r="T39" s="23" t="str">
        <f t="shared" si="2"/>
        <v/>
      </c>
      <c r="U39" s="23" t="str">
        <f t="shared" si="3"/>
        <v/>
      </c>
      <c r="V39" s="23" t="str">
        <f t="shared" si="4"/>
        <v/>
      </c>
      <c r="W39" s="23" t="str">
        <f t="shared" si="5"/>
        <v/>
      </c>
      <c r="X39" s="23" t="str">
        <f t="shared" si="6"/>
        <v/>
      </c>
    </row>
    <row r="40" spans="1:31">
      <c r="A40" s="24" t="str">
        <f>IF(B40="","",Draw!A40)</f>
        <v/>
      </c>
      <c r="B40" s="25" t="str">
        <f>IFERROR(Draw!B40,"")</f>
        <v/>
      </c>
      <c r="C40" s="25" t="str">
        <f>IFERROR(Draw!C40,"")</f>
        <v/>
      </c>
      <c r="D40" s="79"/>
      <c r="E40" s="164">
        <v>3.8999999999999998E-8</v>
      </c>
      <c r="F40" s="133" t="str">
        <f t="shared" si="0"/>
        <v/>
      </c>
      <c r="G40" s="133" t="str">
        <f t="shared" si="11"/>
        <v/>
      </c>
      <c r="S40" s="23" t="str">
        <f t="shared" si="1"/>
        <v/>
      </c>
      <c r="T40" s="23" t="str">
        <f t="shared" si="2"/>
        <v/>
      </c>
      <c r="U40" s="23" t="str">
        <f t="shared" si="3"/>
        <v/>
      </c>
      <c r="V40" s="23" t="str">
        <f t="shared" si="4"/>
        <v/>
      </c>
      <c r="W40" s="23" t="str">
        <f t="shared" si="5"/>
        <v/>
      </c>
      <c r="X40" s="23" t="str">
        <f t="shared" si="6"/>
        <v/>
      </c>
    </row>
    <row r="41" spans="1:31">
      <c r="A41" s="24" t="str">
        <f>IF(B41="","",Draw!A41)</f>
        <v/>
      </c>
      <c r="B41" s="25" t="str">
        <f>IFERROR(Draw!B41,"")</f>
        <v/>
      </c>
      <c r="C41" s="25" t="str">
        <f>IFERROR(Draw!C41,"")</f>
        <v/>
      </c>
      <c r="D41" s="79"/>
      <c r="E41" s="164">
        <v>4.0000000000000001E-8</v>
      </c>
      <c r="F41" s="133" t="str">
        <f t="shared" si="0"/>
        <v/>
      </c>
      <c r="G41" s="133" t="str">
        <f t="shared" si="11"/>
        <v/>
      </c>
      <c r="S41" s="23" t="str">
        <f t="shared" si="1"/>
        <v/>
      </c>
      <c r="T41" s="23" t="str">
        <f t="shared" si="2"/>
        <v/>
      </c>
      <c r="U41" s="23" t="str">
        <f t="shared" si="3"/>
        <v/>
      </c>
      <c r="V41" s="23" t="str">
        <f t="shared" si="4"/>
        <v/>
      </c>
      <c r="W41" s="23" t="str">
        <f t="shared" si="5"/>
        <v/>
      </c>
      <c r="X41" s="23" t="str">
        <f t="shared" si="6"/>
        <v/>
      </c>
    </row>
    <row r="42" spans="1:31">
      <c r="A42" s="24" t="str">
        <f>IF(B42="","",Draw!A42)</f>
        <v/>
      </c>
      <c r="B42" s="35" t="str">
        <f>IFERROR(Draw!B42,"")</f>
        <v/>
      </c>
      <c r="C42" s="35" t="str">
        <f>IFERROR(Draw!C42,"")</f>
        <v/>
      </c>
      <c r="D42" s="81"/>
      <c r="E42" s="164">
        <v>4.1000000000000003E-8</v>
      </c>
      <c r="F42" s="133" t="str">
        <f t="shared" si="0"/>
        <v/>
      </c>
      <c r="G42" s="133" t="str">
        <f t="shared" si="11"/>
        <v/>
      </c>
      <c r="S42" s="23" t="str">
        <f t="shared" si="1"/>
        <v/>
      </c>
      <c r="T42" s="23" t="str">
        <f t="shared" si="2"/>
        <v/>
      </c>
      <c r="U42" s="23" t="str">
        <f t="shared" si="3"/>
        <v/>
      </c>
      <c r="V42" s="23" t="str">
        <f t="shared" si="4"/>
        <v/>
      </c>
      <c r="W42" s="23" t="str">
        <f t="shared" si="5"/>
        <v/>
      </c>
      <c r="X42" s="23" t="str">
        <f t="shared" si="6"/>
        <v/>
      </c>
    </row>
    <row r="43" spans="1:31">
      <c r="A43" s="36"/>
      <c r="B43" s="37"/>
      <c r="C43" s="37"/>
      <c r="D43" s="89"/>
      <c r="E43" s="164">
        <v>4.1999999999999999E-8</v>
      </c>
      <c r="F43" s="133" t="str">
        <f t="shared" si="0"/>
        <v/>
      </c>
      <c r="G43" s="133"/>
      <c r="S43" s="23" t="str">
        <f t="shared" si="1"/>
        <v/>
      </c>
      <c r="T43" s="23" t="str">
        <f t="shared" si="2"/>
        <v/>
      </c>
      <c r="U43" s="23" t="str">
        <f t="shared" si="3"/>
        <v/>
      </c>
      <c r="V43" s="23" t="str">
        <f t="shared" si="4"/>
        <v/>
      </c>
      <c r="W43" s="23" t="str">
        <f t="shared" si="5"/>
        <v/>
      </c>
      <c r="X43" s="23" t="str">
        <f t="shared" si="6"/>
        <v/>
      </c>
    </row>
    <row r="44" spans="1:31">
      <c r="A44" s="24" t="str">
        <f>IF(B44="","",Draw!A44)</f>
        <v/>
      </c>
      <c r="B44" s="25" t="str">
        <f>IFERROR(Draw!B44,"")</f>
        <v/>
      </c>
      <c r="C44" s="25" t="str">
        <f>IFERROR(Draw!C44,"")</f>
        <v/>
      </c>
      <c r="D44" s="78"/>
      <c r="E44" s="164">
        <v>4.3000000000000001E-8</v>
      </c>
      <c r="F44" s="133" t="str">
        <f t="shared" si="0"/>
        <v/>
      </c>
      <c r="G44" s="133" t="str">
        <f t="shared" ref="G44:G48" si="12">IF(OR(AND(D44&gt;1,D44&lt;1050),D44="nt",D44=""),"","Not a valid input")</f>
        <v/>
      </c>
      <c r="H44" s="26"/>
      <c r="S44" s="23" t="str">
        <f t="shared" si="1"/>
        <v/>
      </c>
      <c r="T44" s="23" t="str">
        <f t="shared" si="2"/>
        <v/>
      </c>
      <c r="U44" s="23" t="str">
        <f t="shared" si="3"/>
        <v/>
      </c>
      <c r="V44" s="23" t="str">
        <f t="shared" si="4"/>
        <v/>
      </c>
      <c r="W44" s="23" t="str">
        <f t="shared" si="5"/>
        <v/>
      </c>
      <c r="X44" s="23" t="str">
        <f t="shared" si="6"/>
        <v/>
      </c>
    </row>
    <row r="45" spans="1:31">
      <c r="A45" s="24" t="str">
        <f>IF(B45="","",Draw!A45)</f>
        <v/>
      </c>
      <c r="B45" s="25" t="str">
        <f>IFERROR(Draw!B45,"")</f>
        <v/>
      </c>
      <c r="C45" s="25" t="str">
        <f>IFERROR(Draw!C45,"")</f>
        <v/>
      </c>
      <c r="D45" s="79"/>
      <c r="E45" s="164">
        <v>4.3999999999999997E-8</v>
      </c>
      <c r="F45" s="133" t="str">
        <f t="shared" si="0"/>
        <v/>
      </c>
      <c r="G45" s="133" t="str">
        <f t="shared" si="12"/>
        <v/>
      </c>
      <c r="S45" s="23" t="str">
        <f t="shared" si="1"/>
        <v/>
      </c>
      <c r="T45" s="23" t="str">
        <f t="shared" si="2"/>
        <v/>
      </c>
      <c r="U45" s="23" t="str">
        <f t="shared" si="3"/>
        <v/>
      </c>
      <c r="V45" s="23" t="str">
        <f t="shared" si="4"/>
        <v/>
      </c>
      <c r="W45" s="23" t="str">
        <f t="shared" si="5"/>
        <v/>
      </c>
      <c r="X45" s="23" t="str">
        <f t="shared" si="6"/>
        <v/>
      </c>
    </row>
    <row r="46" spans="1:31">
      <c r="A46" s="24" t="str">
        <f>IF(B46="","",Draw!A46)</f>
        <v/>
      </c>
      <c r="B46" s="25" t="str">
        <f>IFERROR(Draw!B46,"")</f>
        <v/>
      </c>
      <c r="C46" s="25" t="str">
        <f>IFERROR(Draw!C46,"")</f>
        <v/>
      </c>
      <c r="D46" s="79"/>
      <c r="E46" s="164">
        <v>4.4999999999999999E-8</v>
      </c>
      <c r="F46" s="133" t="str">
        <f t="shared" si="0"/>
        <v/>
      </c>
      <c r="G46" s="133" t="str">
        <f t="shared" si="12"/>
        <v/>
      </c>
      <c r="S46" s="23" t="str">
        <f t="shared" si="1"/>
        <v/>
      </c>
      <c r="T46" s="23" t="str">
        <f t="shared" si="2"/>
        <v/>
      </c>
      <c r="U46" s="23" t="str">
        <f t="shared" si="3"/>
        <v/>
      </c>
      <c r="V46" s="23" t="str">
        <f t="shared" si="4"/>
        <v/>
      </c>
      <c r="W46" s="23" t="str">
        <f t="shared" si="5"/>
        <v/>
      </c>
      <c r="X46" s="23" t="str">
        <f t="shared" si="6"/>
        <v/>
      </c>
    </row>
    <row r="47" spans="1:31">
      <c r="A47" s="24" t="str">
        <f>IF(B47="","",Draw!A47)</f>
        <v/>
      </c>
      <c r="B47" s="25" t="str">
        <f>IFERROR(Draw!B47,"")</f>
        <v/>
      </c>
      <c r="C47" s="25" t="str">
        <f>IFERROR(Draw!C47,"")</f>
        <v/>
      </c>
      <c r="D47" s="79"/>
      <c r="E47" s="164">
        <v>4.6000000000000002E-8</v>
      </c>
      <c r="F47" s="133" t="str">
        <f t="shared" si="0"/>
        <v/>
      </c>
      <c r="G47" s="133" t="str">
        <f t="shared" si="12"/>
        <v/>
      </c>
      <c r="S47" s="23" t="str">
        <f t="shared" si="1"/>
        <v/>
      </c>
      <c r="T47" s="23" t="str">
        <f t="shared" si="2"/>
        <v/>
      </c>
      <c r="U47" s="23" t="str">
        <f t="shared" si="3"/>
        <v/>
      </c>
      <c r="V47" s="23" t="str">
        <f t="shared" si="4"/>
        <v/>
      </c>
      <c r="W47" s="23" t="str">
        <f t="shared" si="5"/>
        <v/>
      </c>
      <c r="X47" s="23" t="str">
        <f t="shared" si="6"/>
        <v/>
      </c>
    </row>
    <row r="48" spans="1:31">
      <c r="A48" s="24" t="str">
        <f>IF(B48="","",Draw!A48)</f>
        <v/>
      </c>
      <c r="B48" s="35" t="str">
        <f>IFERROR(Draw!B48,"")</f>
        <v/>
      </c>
      <c r="C48" s="35" t="str">
        <f>IFERROR(Draw!C48,"")</f>
        <v/>
      </c>
      <c r="D48" s="81"/>
      <c r="E48" s="164">
        <v>4.6999999999999997E-8</v>
      </c>
      <c r="F48" s="133" t="str">
        <f t="shared" si="0"/>
        <v/>
      </c>
      <c r="G48" s="133" t="str">
        <f t="shared" si="12"/>
        <v/>
      </c>
      <c r="S48" s="23" t="str">
        <f t="shared" si="1"/>
        <v/>
      </c>
      <c r="T48" s="23" t="str">
        <f t="shared" si="2"/>
        <v/>
      </c>
      <c r="U48" s="23" t="str">
        <f t="shared" si="3"/>
        <v/>
      </c>
      <c r="V48" s="23" t="str">
        <f t="shared" si="4"/>
        <v/>
      </c>
      <c r="W48" s="23" t="str">
        <f t="shared" si="5"/>
        <v/>
      </c>
      <c r="X48" s="23" t="str">
        <f t="shared" si="6"/>
        <v/>
      </c>
    </row>
    <row r="49" spans="1:24">
      <c r="A49" s="36"/>
      <c r="B49" s="37"/>
      <c r="C49" s="37"/>
      <c r="D49" s="89"/>
      <c r="E49" s="164">
        <v>4.8E-8</v>
      </c>
      <c r="F49" s="133" t="str">
        <f t="shared" si="0"/>
        <v/>
      </c>
      <c r="G49" s="133"/>
      <c r="S49" s="23" t="str">
        <f t="shared" si="1"/>
        <v/>
      </c>
      <c r="T49" s="23" t="str">
        <f t="shared" si="2"/>
        <v/>
      </c>
      <c r="U49" s="23" t="str">
        <f t="shared" si="3"/>
        <v/>
      </c>
      <c r="V49" s="23" t="str">
        <f t="shared" si="4"/>
        <v/>
      </c>
      <c r="W49" s="23" t="str">
        <f t="shared" si="5"/>
        <v/>
      </c>
      <c r="X49" s="23" t="str">
        <f t="shared" si="6"/>
        <v/>
      </c>
    </row>
    <row r="50" spans="1:24">
      <c r="A50" s="24" t="str">
        <f>IF(B50="","",Draw!A50)</f>
        <v/>
      </c>
      <c r="B50" s="25" t="str">
        <f>IFERROR(Draw!B50,"")</f>
        <v/>
      </c>
      <c r="C50" s="25" t="str">
        <f>IFERROR(Draw!C50,"")</f>
        <v/>
      </c>
      <c r="D50" s="78"/>
      <c r="E50" s="164">
        <v>4.9000000000000002E-8</v>
      </c>
      <c r="F50" s="133" t="str">
        <f t="shared" si="0"/>
        <v/>
      </c>
      <c r="G50" s="133" t="str">
        <f t="shared" ref="G50:G54" si="13">IF(OR(AND(D50&gt;1,D50&lt;1050),D50="nt",D50=""),"","Not a valid input")</f>
        <v/>
      </c>
      <c r="S50" s="23" t="str">
        <f t="shared" si="1"/>
        <v/>
      </c>
      <c r="T50" s="23" t="str">
        <f t="shared" si="2"/>
        <v/>
      </c>
      <c r="U50" s="23" t="str">
        <f t="shared" si="3"/>
        <v/>
      </c>
      <c r="V50" s="23" t="str">
        <f t="shared" si="4"/>
        <v/>
      </c>
      <c r="W50" s="23" t="str">
        <f t="shared" si="5"/>
        <v/>
      </c>
      <c r="X50" s="23" t="str">
        <f t="shared" si="6"/>
        <v/>
      </c>
    </row>
    <row r="51" spans="1:24">
      <c r="A51" s="24" t="str">
        <f>IF(B51="","",Draw!A51)</f>
        <v/>
      </c>
      <c r="B51" s="25" t="str">
        <f>IFERROR(Draw!B51,"")</f>
        <v/>
      </c>
      <c r="C51" s="25" t="str">
        <f>IFERROR(Draw!C51,"")</f>
        <v/>
      </c>
      <c r="D51" s="79"/>
      <c r="E51" s="164">
        <v>4.9999999999999998E-8</v>
      </c>
      <c r="F51" s="133" t="str">
        <f t="shared" si="0"/>
        <v/>
      </c>
      <c r="G51" s="133" t="str">
        <f t="shared" si="13"/>
        <v/>
      </c>
      <c r="S51" s="23" t="str">
        <f t="shared" si="1"/>
        <v/>
      </c>
      <c r="T51" s="23" t="str">
        <f t="shared" si="2"/>
        <v/>
      </c>
      <c r="U51" s="23" t="str">
        <f t="shared" si="3"/>
        <v/>
      </c>
      <c r="V51" s="23" t="str">
        <f t="shared" si="4"/>
        <v/>
      </c>
      <c r="W51" s="23" t="str">
        <f t="shared" si="5"/>
        <v/>
      </c>
      <c r="X51" s="23" t="str">
        <f t="shared" si="6"/>
        <v/>
      </c>
    </row>
    <row r="52" spans="1:24">
      <c r="A52" s="24" t="str">
        <f>IF(B52="","",Draw!A52)</f>
        <v/>
      </c>
      <c r="B52" s="25" t="str">
        <f>IFERROR(Draw!B52,"")</f>
        <v/>
      </c>
      <c r="C52" s="25" t="str">
        <f>IFERROR(Draw!C52,"")</f>
        <v/>
      </c>
      <c r="D52" s="79"/>
      <c r="E52" s="164">
        <v>5.1E-8</v>
      </c>
      <c r="F52" s="133" t="str">
        <f t="shared" si="0"/>
        <v/>
      </c>
      <c r="G52" s="133" t="str">
        <f t="shared" si="13"/>
        <v/>
      </c>
      <c r="S52" s="23" t="str">
        <f t="shared" si="1"/>
        <v/>
      </c>
      <c r="T52" s="23" t="str">
        <f t="shared" si="2"/>
        <v/>
      </c>
      <c r="U52" s="23" t="str">
        <f t="shared" si="3"/>
        <v/>
      </c>
      <c r="V52" s="23" t="str">
        <f t="shared" si="4"/>
        <v/>
      </c>
      <c r="W52" s="23" t="str">
        <f t="shared" si="5"/>
        <v/>
      </c>
      <c r="X52" s="23" t="str">
        <f t="shared" si="6"/>
        <v/>
      </c>
    </row>
    <row r="53" spans="1:24">
      <c r="A53" s="24" t="str">
        <f>IF(B53="","",Draw!A53)</f>
        <v/>
      </c>
      <c r="B53" s="25" t="str">
        <f>IFERROR(Draw!B53,"")</f>
        <v/>
      </c>
      <c r="C53" s="25" t="str">
        <f>IFERROR(Draw!C53,"")</f>
        <v/>
      </c>
      <c r="D53" s="79"/>
      <c r="E53" s="164">
        <v>5.2000000000000002E-8</v>
      </c>
      <c r="F53" s="133" t="str">
        <f t="shared" si="0"/>
        <v/>
      </c>
      <c r="G53" s="133" t="str">
        <f t="shared" si="13"/>
        <v/>
      </c>
      <c r="S53" s="23" t="str">
        <f t="shared" si="1"/>
        <v/>
      </c>
      <c r="T53" s="23" t="str">
        <f t="shared" si="2"/>
        <v/>
      </c>
      <c r="U53" s="23" t="str">
        <f t="shared" si="3"/>
        <v/>
      </c>
      <c r="V53" s="23" t="str">
        <f t="shared" si="4"/>
        <v/>
      </c>
      <c r="W53" s="23" t="str">
        <f t="shared" si="5"/>
        <v/>
      </c>
      <c r="X53" s="23" t="str">
        <f t="shared" si="6"/>
        <v/>
      </c>
    </row>
    <row r="54" spans="1:24">
      <c r="A54" s="24" t="str">
        <f>IF(B54="","",Draw!A54)</f>
        <v/>
      </c>
      <c r="B54" s="35" t="str">
        <f>IFERROR(Draw!B54,"")</f>
        <v/>
      </c>
      <c r="C54" s="35" t="str">
        <f>IFERROR(Draw!C54,"")</f>
        <v/>
      </c>
      <c r="D54" s="81"/>
      <c r="E54" s="164">
        <v>5.2999999999999998E-8</v>
      </c>
      <c r="F54" s="133" t="str">
        <f t="shared" si="0"/>
        <v/>
      </c>
      <c r="G54" s="133" t="str">
        <f t="shared" si="13"/>
        <v/>
      </c>
      <c r="S54" s="23" t="str">
        <f t="shared" si="1"/>
        <v/>
      </c>
      <c r="T54" s="23" t="str">
        <f t="shared" si="2"/>
        <v/>
      </c>
      <c r="U54" s="23" t="str">
        <f t="shared" si="3"/>
        <v/>
      </c>
      <c r="V54" s="23" t="str">
        <f t="shared" si="4"/>
        <v/>
      </c>
      <c r="W54" s="23" t="str">
        <f t="shared" si="5"/>
        <v/>
      </c>
      <c r="X54" s="23" t="str">
        <f t="shared" si="6"/>
        <v/>
      </c>
    </row>
    <row r="55" spans="1:24">
      <c r="A55" s="36"/>
      <c r="B55" s="37"/>
      <c r="C55" s="37"/>
      <c r="D55" s="89"/>
      <c r="E55" s="164">
        <v>5.4E-8</v>
      </c>
      <c r="F55" s="133" t="str">
        <f t="shared" si="0"/>
        <v/>
      </c>
      <c r="G55" s="133"/>
      <c r="S55" s="23" t="str">
        <f t="shared" si="1"/>
        <v/>
      </c>
      <c r="T55" s="23" t="str">
        <f t="shared" si="2"/>
        <v/>
      </c>
      <c r="U55" s="23" t="str">
        <f t="shared" si="3"/>
        <v/>
      </c>
      <c r="V55" s="23" t="str">
        <f t="shared" si="4"/>
        <v/>
      </c>
      <c r="W55" s="23" t="str">
        <f t="shared" si="5"/>
        <v/>
      </c>
      <c r="X55" s="23" t="str">
        <f t="shared" si="6"/>
        <v/>
      </c>
    </row>
    <row r="56" spans="1:24">
      <c r="A56" s="24" t="str">
        <f>IF(B56="","",Draw!A56)</f>
        <v/>
      </c>
      <c r="B56" s="25" t="str">
        <f>IFERROR(Draw!B56,"")</f>
        <v/>
      </c>
      <c r="C56" s="25" t="str">
        <f>IFERROR(Draw!C56,"")</f>
        <v/>
      </c>
      <c r="D56" s="78"/>
      <c r="E56" s="164">
        <v>5.5000000000000003E-8</v>
      </c>
      <c r="F56" s="133" t="str">
        <f t="shared" si="0"/>
        <v/>
      </c>
      <c r="G56" s="133" t="str">
        <f t="shared" ref="G56:G60" si="14">IF(OR(AND(D56&gt;1,D56&lt;1050),D56="nt",D56=""),"","Not a valid input")</f>
        <v/>
      </c>
      <c r="S56" s="23" t="str">
        <f t="shared" si="1"/>
        <v/>
      </c>
      <c r="T56" s="23" t="str">
        <f t="shared" si="2"/>
        <v/>
      </c>
      <c r="U56" s="23" t="str">
        <f t="shared" si="3"/>
        <v/>
      </c>
      <c r="V56" s="23" t="str">
        <f t="shared" si="4"/>
        <v/>
      </c>
      <c r="W56" s="23" t="str">
        <f t="shared" si="5"/>
        <v/>
      </c>
      <c r="X56" s="23" t="str">
        <f t="shared" si="6"/>
        <v/>
      </c>
    </row>
    <row r="57" spans="1:24">
      <c r="A57" s="24" t="str">
        <f>IF(B57="","",Draw!A57)</f>
        <v/>
      </c>
      <c r="B57" s="25" t="str">
        <f>IFERROR(Draw!B57,"")</f>
        <v/>
      </c>
      <c r="C57" s="25" t="str">
        <f>IFERROR(Draw!C57,"")</f>
        <v/>
      </c>
      <c r="D57" s="79"/>
      <c r="E57" s="164">
        <v>5.5999999999999999E-8</v>
      </c>
      <c r="F57" s="133" t="str">
        <f t="shared" si="0"/>
        <v/>
      </c>
      <c r="G57" s="133" t="str">
        <f t="shared" si="14"/>
        <v/>
      </c>
      <c r="S57" s="23" t="str">
        <f t="shared" si="1"/>
        <v/>
      </c>
      <c r="T57" s="23" t="str">
        <f t="shared" si="2"/>
        <v/>
      </c>
      <c r="U57" s="23" t="str">
        <f t="shared" si="3"/>
        <v/>
      </c>
      <c r="V57" s="23" t="str">
        <f t="shared" si="4"/>
        <v/>
      </c>
      <c r="W57" s="23" t="str">
        <f t="shared" si="5"/>
        <v/>
      </c>
      <c r="X57" s="23" t="str">
        <f t="shared" si="6"/>
        <v/>
      </c>
    </row>
    <row r="58" spans="1:24">
      <c r="A58" s="24" t="str">
        <f>IF(B58="","",Draw!A58)</f>
        <v/>
      </c>
      <c r="B58" s="25" t="str">
        <f>IFERROR(Draw!B58,"")</f>
        <v/>
      </c>
      <c r="C58" s="25" t="str">
        <f>IFERROR(Draw!C58,"")</f>
        <v/>
      </c>
      <c r="D58" s="79"/>
      <c r="E58" s="164">
        <v>5.7000000000000001E-8</v>
      </c>
      <c r="F58" s="133" t="str">
        <f t="shared" si="0"/>
        <v/>
      </c>
      <c r="G58" s="133" t="str">
        <f t="shared" si="14"/>
        <v/>
      </c>
      <c r="S58" s="23" t="str">
        <f t="shared" si="1"/>
        <v/>
      </c>
      <c r="T58" s="23" t="str">
        <f t="shared" si="2"/>
        <v/>
      </c>
      <c r="U58" s="23" t="str">
        <f t="shared" si="3"/>
        <v/>
      </c>
      <c r="V58" s="23" t="str">
        <f t="shared" si="4"/>
        <v/>
      </c>
      <c r="W58" s="23" t="str">
        <f t="shared" si="5"/>
        <v/>
      </c>
      <c r="X58" s="23" t="str">
        <f t="shared" si="6"/>
        <v/>
      </c>
    </row>
    <row r="59" spans="1:24">
      <c r="A59" s="24" t="str">
        <f>IF(B59="","",Draw!A59)</f>
        <v/>
      </c>
      <c r="B59" s="25" t="str">
        <f>IFERROR(Draw!B59,"")</f>
        <v/>
      </c>
      <c r="C59" s="25" t="str">
        <f>IFERROR(Draw!C59,"")</f>
        <v/>
      </c>
      <c r="D59" s="79"/>
      <c r="E59" s="164">
        <v>5.8000000000000003E-8</v>
      </c>
      <c r="F59" s="133" t="str">
        <f t="shared" si="0"/>
        <v/>
      </c>
      <c r="G59" s="133" t="str">
        <f t="shared" si="14"/>
        <v/>
      </c>
      <c r="S59" s="23" t="str">
        <f t="shared" si="1"/>
        <v/>
      </c>
      <c r="T59" s="23" t="str">
        <f t="shared" si="2"/>
        <v/>
      </c>
      <c r="U59" s="23" t="str">
        <f t="shared" si="3"/>
        <v/>
      </c>
      <c r="V59" s="23" t="str">
        <f t="shared" si="4"/>
        <v/>
      </c>
      <c r="W59" s="23" t="str">
        <f t="shared" si="5"/>
        <v/>
      </c>
      <c r="X59" s="23" t="str">
        <f t="shared" si="6"/>
        <v/>
      </c>
    </row>
    <row r="60" spans="1:24">
      <c r="A60" s="24" t="str">
        <f>IF(B60="","",Draw!A60)</f>
        <v/>
      </c>
      <c r="B60" s="35" t="str">
        <f>IFERROR(Draw!B60,"")</f>
        <v/>
      </c>
      <c r="C60" s="35" t="str">
        <f>IFERROR(Draw!C60,"")</f>
        <v/>
      </c>
      <c r="D60" s="81"/>
      <c r="E60" s="164">
        <v>5.8999999999999999E-8</v>
      </c>
      <c r="F60" s="133" t="str">
        <f t="shared" si="0"/>
        <v/>
      </c>
      <c r="G60" s="133" t="str">
        <f t="shared" si="14"/>
        <v/>
      </c>
      <c r="S60" s="23" t="str">
        <f t="shared" si="1"/>
        <v/>
      </c>
      <c r="T60" s="23" t="str">
        <f t="shared" si="2"/>
        <v/>
      </c>
      <c r="U60" s="23" t="str">
        <f t="shared" si="3"/>
        <v/>
      </c>
      <c r="V60" s="23" t="str">
        <f t="shared" si="4"/>
        <v/>
      </c>
      <c r="W60" s="23" t="str">
        <f t="shared" si="5"/>
        <v/>
      </c>
      <c r="X60" s="23" t="str">
        <f t="shared" si="6"/>
        <v/>
      </c>
    </row>
    <row r="61" spans="1:24">
      <c r="A61" s="36"/>
      <c r="B61" s="37"/>
      <c r="C61" s="37"/>
      <c r="D61" s="93"/>
      <c r="E61" s="164">
        <v>5.9999999999999995E-8</v>
      </c>
      <c r="F61" s="133" t="str">
        <f t="shared" si="0"/>
        <v/>
      </c>
      <c r="G61" s="133"/>
      <c r="S61" s="23" t="str">
        <f t="shared" si="1"/>
        <v/>
      </c>
      <c r="T61" s="23" t="str">
        <f t="shared" si="2"/>
        <v/>
      </c>
      <c r="U61" s="23" t="str">
        <f t="shared" si="3"/>
        <v/>
      </c>
      <c r="V61" s="23" t="str">
        <f t="shared" si="4"/>
        <v/>
      </c>
      <c r="W61" s="23" t="str">
        <f t="shared" si="5"/>
        <v/>
      </c>
      <c r="X61" s="23" t="str">
        <f t="shared" si="6"/>
        <v/>
      </c>
    </row>
    <row r="62" spans="1:24">
      <c r="A62" s="24" t="str">
        <f>IF(B62="","",Draw!A62)</f>
        <v/>
      </c>
      <c r="B62" s="25" t="str">
        <f>IFERROR(Draw!B62,"")</f>
        <v/>
      </c>
      <c r="C62" s="25" t="str">
        <f>IFERROR(Draw!C62,"")</f>
        <v/>
      </c>
      <c r="D62" s="84"/>
      <c r="E62" s="164">
        <v>6.1000000000000004E-8</v>
      </c>
      <c r="F62" s="133" t="str">
        <f t="shared" si="0"/>
        <v/>
      </c>
      <c r="G62" s="133" t="str">
        <f t="shared" ref="G62:G66" si="15">IF(OR(AND(D62&gt;1,D62&lt;1050),D62="nt",D62=""),"","Not a valid input")</f>
        <v/>
      </c>
      <c r="S62" s="23" t="str">
        <f t="shared" si="1"/>
        <v/>
      </c>
      <c r="T62" s="23" t="str">
        <f t="shared" si="2"/>
        <v/>
      </c>
      <c r="U62" s="23" t="str">
        <f t="shared" si="3"/>
        <v/>
      </c>
      <c r="V62" s="23" t="str">
        <f t="shared" si="4"/>
        <v/>
      </c>
      <c r="W62" s="23" t="str">
        <f t="shared" si="5"/>
        <v/>
      </c>
      <c r="X62" s="23" t="str">
        <f t="shared" si="6"/>
        <v/>
      </c>
    </row>
    <row r="63" spans="1:24">
      <c r="A63" s="24" t="str">
        <f>IF(B63="","",Draw!A63)</f>
        <v/>
      </c>
      <c r="B63" s="25" t="str">
        <f>IFERROR(Draw!B63,"")</f>
        <v/>
      </c>
      <c r="C63" s="25" t="str">
        <f>IFERROR(Draw!C63,"")</f>
        <v/>
      </c>
      <c r="D63" s="85"/>
      <c r="E63" s="164">
        <v>6.1999999999999999E-8</v>
      </c>
      <c r="F63" s="133" t="str">
        <f t="shared" si="0"/>
        <v/>
      </c>
      <c r="G63" s="133" t="str">
        <f t="shared" si="15"/>
        <v/>
      </c>
      <c r="S63" s="23" t="str">
        <f t="shared" si="1"/>
        <v/>
      </c>
      <c r="T63" s="23" t="str">
        <f t="shared" si="2"/>
        <v/>
      </c>
      <c r="U63" s="23" t="str">
        <f t="shared" si="3"/>
        <v/>
      </c>
      <c r="V63" s="23" t="str">
        <f t="shared" si="4"/>
        <v/>
      </c>
      <c r="W63" s="23" t="str">
        <f t="shared" si="5"/>
        <v/>
      </c>
      <c r="X63" s="23" t="str">
        <f t="shared" si="6"/>
        <v/>
      </c>
    </row>
    <row r="64" spans="1:24">
      <c r="A64" s="24" t="str">
        <f>IF(B64="","",Draw!A64)</f>
        <v/>
      </c>
      <c r="B64" s="25" t="str">
        <f>IFERROR(Draw!B64,"")</f>
        <v/>
      </c>
      <c r="C64" s="25" t="str">
        <f>IFERROR(Draw!C64,"")</f>
        <v/>
      </c>
      <c r="D64" s="85"/>
      <c r="E64" s="164">
        <v>6.2999999999999995E-8</v>
      </c>
      <c r="F64" s="133" t="str">
        <f t="shared" si="0"/>
        <v/>
      </c>
      <c r="G64" s="133" t="str">
        <f t="shared" si="15"/>
        <v/>
      </c>
      <c r="S64" s="23" t="str">
        <f t="shared" si="1"/>
        <v/>
      </c>
      <c r="T64" s="23" t="str">
        <f t="shared" si="2"/>
        <v/>
      </c>
      <c r="U64" s="23" t="str">
        <f t="shared" si="3"/>
        <v/>
      </c>
      <c r="V64" s="23" t="str">
        <f t="shared" si="4"/>
        <v/>
      </c>
      <c r="W64" s="23" t="str">
        <f t="shared" si="5"/>
        <v/>
      </c>
      <c r="X64" s="23" t="str">
        <f t="shared" si="6"/>
        <v/>
      </c>
    </row>
    <row r="65" spans="1:24">
      <c r="A65" s="24" t="str">
        <f>IF(B65="","",Draw!A65)</f>
        <v/>
      </c>
      <c r="B65" s="25" t="str">
        <f>IFERROR(Draw!B65,"")</f>
        <v/>
      </c>
      <c r="C65" s="25" t="str">
        <f>IFERROR(Draw!C65,"")</f>
        <v/>
      </c>
      <c r="D65" s="85"/>
      <c r="E65" s="164">
        <v>6.4000000000000004E-8</v>
      </c>
      <c r="F65" s="133" t="str">
        <f t="shared" si="0"/>
        <v/>
      </c>
      <c r="G65" s="133" t="str">
        <f t="shared" si="15"/>
        <v/>
      </c>
      <c r="S65" s="23" t="str">
        <f t="shared" si="1"/>
        <v/>
      </c>
      <c r="T65" s="23" t="str">
        <f t="shared" si="2"/>
        <v/>
      </c>
      <c r="U65" s="23" t="str">
        <f t="shared" si="3"/>
        <v/>
      </c>
      <c r="V65" s="23" t="str">
        <f t="shared" si="4"/>
        <v/>
      </c>
      <c r="W65" s="23" t="str">
        <f t="shared" si="5"/>
        <v/>
      </c>
      <c r="X65" s="23" t="str">
        <f t="shared" si="6"/>
        <v/>
      </c>
    </row>
    <row r="66" spans="1:24">
      <c r="A66" s="24" t="str">
        <f>IF(B66="","",Draw!A66)</f>
        <v/>
      </c>
      <c r="B66" s="35" t="str">
        <f>IFERROR(Draw!B66,"")</f>
        <v/>
      </c>
      <c r="C66" s="35" t="str">
        <f>IFERROR(Draw!C66,"")</f>
        <v/>
      </c>
      <c r="D66" s="86"/>
      <c r="E66" s="164">
        <v>6.5E-8</v>
      </c>
      <c r="F66" s="133" t="str">
        <f t="shared" si="0"/>
        <v/>
      </c>
      <c r="G66" s="133" t="str">
        <f t="shared" si="15"/>
        <v/>
      </c>
      <c r="S66" s="23" t="str">
        <f t="shared" si="1"/>
        <v/>
      </c>
      <c r="T66" s="23" t="str">
        <f t="shared" si="2"/>
        <v/>
      </c>
      <c r="U66" s="23" t="str">
        <f t="shared" si="3"/>
        <v/>
      </c>
      <c r="V66" s="23" t="str">
        <f t="shared" si="4"/>
        <v/>
      </c>
      <c r="W66" s="23" t="str">
        <f t="shared" si="5"/>
        <v/>
      </c>
      <c r="X66" s="23" t="str">
        <f t="shared" si="6"/>
        <v/>
      </c>
    </row>
    <row r="67" spans="1:24">
      <c r="A67" s="36"/>
      <c r="B67" s="37"/>
      <c r="C67" s="37"/>
      <c r="D67" s="94"/>
      <c r="E67" s="164">
        <v>6.5999999999999995E-8</v>
      </c>
      <c r="F67" s="133" t="str">
        <f t="shared" ref="F67:F130" si="16">IF(D67="nt",1000+E67,IF((D67+E67)&gt;5,D67+E67,""))</f>
        <v/>
      </c>
      <c r="G67" s="133"/>
      <c r="S67" s="23" t="str">
        <f t="shared" ref="S67:S130" si="17">IFERROR(VLOOKUP(F67,$Z$3:$AA$7,2,TRUE),"")</f>
        <v/>
      </c>
      <c r="T67" s="23" t="str">
        <f t="shared" ref="T67:T130" si="18">IFERROR(IF(S67=$T$1,F67,""),"")</f>
        <v/>
      </c>
      <c r="U67" s="23" t="str">
        <f t="shared" ref="U67:U130" si="19">IFERROR(IF($S67=$U$1,$F67,""),"")</f>
        <v/>
      </c>
      <c r="V67" s="23" t="str">
        <f t="shared" ref="V67:V130" si="20">IFERROR(IF($S67=$V$1,$F67,""),"")</f>
        <v/>
      </c>
      <c r="W67" s="23" t="str">
        <f t="shared" ref="W67:W130" si="21">IFERROR(IF($S67=$W$1,$F67,""),"")</f>
        <v/>
      </c>
      <c r="X67" s="23" t="str">
        <f t="shared" ref="X67:X130" si="22">IFERROR(IF($S67=$X$1,$F67,""),"")</f>
        <v/>
      </c>
    </row>
    <row r="68" spans="1:24">
      <c r="A68" s="24" t="str">
        <f>IF(B68="","",Draw!A68)</f>
        <v/>
      </c>
      <c r="B68" s="25" t="str">
        <f>IFERROR(Draw!B68,"")</f>
        <v/>
      </c>
      <c r="C68" s="25" t="str">
        <f>IFERROR(Draw!C68,"")</f>
        <v/>
      </c>
      <c r="D68" s="84"/>
      <c r="E68" s="164">
        <v>6.7000000000000004E-8</v>
      </c>
      <c r="F68" s="133" t="str">
        <f t="shared" si="16"/>
        <v/>
      </c>
      <c r="G68" s="133" t="str">
        <f t="shared" ref="G68:G72" si="23">IF(OR(AND(D68&gt;1,D68&lt;1050),D68="nt",D68=""),"","Not a valid input")</f>
        <v/>
      </c>
      <c r="S68" s="23" t="str">
        <f t="shared" si="17"/>
        <v/>
      </c>
      <c r="T68" s="23" t="str">
        <f t="shared" si="18"/>
        <v/>
      </c>
      <c r="U68" s="23" t="str">
        <f t="shared" si="19"/>
        <v/>
      </c>
      <c r="V68" s="23" t="str">
        <f t="shared" si="20"/>
        <v/>
      </c>
      <c r="W68" s="23" t="str">
        <f t="shared" si="21"/>
        <v/>
      </c>
      <c r="X68" s="23" t="str">
        <f t="shared" si="22"/>
        <v/>
      </c>
    </row>
    <row r="69" spans="1:24">
      <c r="A69" s="24" t="str">
        <f>IF(B69="","",Draw!A69)</f>
        <v/>
      </c>
      <c r="B69" s="25" t="str">
        <f>IFERROR(Draw!B69,"")</f>
        <v/>
      </c>
      <c r="C69" s="25" t="str">
        <f>IFERROR(Draw!C69,"")</f>
        <v/>
      </c>
      <c r="D69" s="85"/>
      <c r="E69" s="164">
        <v>6.8E-8</v>
      </c>
      <c r="F69" s="133" t="str">
        <f t="shared" si="16"/>
        <v/>
      </c>
      <c r="G69" s="133" t="str">
        <f t="shared" si="23"/>
        <v/>
      </c>
      <c r="S69" s="23" t="str">
        <f t="shared" si="17"/>
        <v/>
      </c>
      <c r="T69" s="23" t="str">
        <f t="shared" si="18"/>
        <v/>
      </c>
      <c r="U69" s="23" t="str">
        <f t="shared" si="19"/>
        <v/>
      </c>
      <c r="V69" s="23" t="str">
        <f t="shared" si="20"/>
        <v/>
      </c>
      <c r="W69" s="23" t="str">
        <f t="shared" si="21"/>
        <v/>
      </c>
      <c r="X69" s="23" t="str">
        <f t="shared" si="22"/>
        <v/>
      </c>
    </row>
    <row r="70" spans="1:24">
      <c r="A70" s="24" t="str">
        <f>IF(B70="","",Draw!A70)</f>
        <v/>
      </c>
      <c r="B70" s="25" t="str">
        <f>IFERROR(Draw!B70,"")</f>
        <v/>
      </c>
      <c r="C70" s="25" t="str">
        <f>IFERROR(Draw!C70,"")</f>
        <v/>
      </c>
      <c r="D70" s="85"/>
      <c r="E70" s="164">
        <v>6.8999999999999996E-8</v>
      </c>
      <c r="F70" s="133" t="str">
        <f t="shared" si="16"/>
        <v/>
      </c>
      <c r="G70" s="133" t="str">
        <f t="shared" si="23"/>
        <v/>
      </c>
      <c r="S70" s="23" t="str">
        <f t="shared" si="17"/>
        <v/>
      </c>
      <c r="T70" s="23" t="str">
        <f t="shared" si="18"/>
        <v/>
      </c>
      <c r="U70" s="23" t="str">
        <f t="shared" si="19"/>
        <v/>
      </c>
      <c r="V70" s="23" t="str">
        <f t="shared" si="20"/>
        <v/>
      </c>
      <c r="W70" s="23" t="str">
        <f t="shared" si="21"/>
        <v/>
      </c>
      <c r="X70" s="23" t="str">
        <f t="shared" si="22"/>
        <v/>
      </c>
    </row>
    <row r="71" spans="1:24">
      <c r="A71" s="24" t="str">
        <f>IF(B71="","",Draw!A71)</f>
        <v/>
      </c>
      <c r="B71" s="25" t="str">
        <f>IFERROR(Draw!B71,"")</f>
        <v/>
      </c>
      <c r="C71" s="25" t="str">
        <f>IFERROR(Draw!C71,"")</f>
        <v/>
      </c>
      <c r="D71" s="85"/>
      <c r="E71" s="164">
        <v>7.0000000000000005E-8</v>
      </c>
      <c r="F71" s="133" t="str">
        <f t="shared" si="16"/>
        <v/>
      </c>
      <c r="G71" s="133" t="str">
        <f t="shared" si="23"/>
        <v/>
      </c>
      <c r="S71" s="23" t="str">
        <f t="shared" si="17"/>
        <v/>
      </c>
      <c r="T71" s="23" t="str">
        <f t="shared" si="18"/>
        <v/>
      </c>
      <c r="U71" s="23" t="str">
        <f t="shared" si="19"/>
        <v/>
      </c>
      <c r="V71" s="23" t="str">
        <f t="shared" si="20"/>
        <v/>
      </c>
      <c r="W71" s="23" t="str">
        <f t="shared" si="21"/>
        <v/>
      </c>
      <c r="X71" s="23" t="str">
        <f t="shared" si="22"/>
        <v/>
      </c>
    </row>
    <row r="72" spans="1:24">
      <c r="A72" s="24" t="str">
        <f>IF(B72="","",Draw!A72)</f>
        <v/>
      </c>
      <c r="B72" s="35" t="str">
        <f>IFERROR(Draw!B72,"")</f>
        <v/>
      </c>
      <c r="C72" s="35" t="str">
        <f>IFERROR(Draw!C72,"")</f>
        <v/>
      </c>
      <c r="D72" s="86"/>
      <c r="E72" s="164">
        <v>7.1E-8</v>
      </c>
      <c r="F72" s="133" t="str">
        <f t="shared" si="16"/>
        <v/>
      </c>
      <c r="G72" s="133" t="str">
        <f t="shared" si="23"/>
        <v/>
      </c>
      <c r="S72" s="23" t="str">
        <f t="shared" si="17"/>
        <v/>
      </c>
      <c r="T72" s="23" t="str">
        <f t="shared" si="18"/>
        <v/>
      </c>
      <c r="U72" s="23" t="str">
        <f t="shared" si="19"/>
        <v/>
      </c>
      <c r="V72" s="23" t="str">
        <f t="shared" si="20"/>
        <v/>
      </c>
      <c r="W72" s="23" t="str">
        <f t="shared" si="21"/>
        <v/>
      </c>
      <c r="X72" s="23" t="str">
        <f t="shared" si="22"/>
        <v/>
      </c>
    </row>
    <row r="73" spans="1:24">
      <c r="A73" s="36"/>
      <c r="B73" s="37"/>
      <c r="C73" s="37"/>
      <c r="D73" s="94"/>
      <c r="E73" s="164">
        <v>7.1999999999999996E-8</v>
      </c>
      <c r="F73" s="133" t="str">
        <f t="shared" si="16"/>
        <v/>
      </c>
      <c r="G73" s="133"/>
      <c r="S73" s="23" t="str">
        <f t="shared" si="17"/>
        <v/>
      </c>
      <c r="T73" s="23" t="str">
        <f t="shared" si="18"/>
        <v/>
      </c>
      <c r="U73" s="23" t="str">
        <f t="shared" si="19"/>
        <v/>
      </c>
      <c r="V73" s="23" t="str">
        <f t="shared" si="20"/>
        <v/>
      </c>
      <c r="W73" s="23" t="str">
        <f t="shared" si="21"/>
        <v/>
      </c>
      <c r="X73" s="23" t="str">
        <f t="shared" si="22"/>
        <v/>
      </c>
    </row>
    <row r="74" spans="1:24">
      <c r="A74" s="24" t="str">
        <f>IF(B74="","",Draw!A74)</f>
        <v/>
      </c>
      <c r="B74" s="25" t="str">
        <f>IFERROR(Draw!B74,"")</f>
        <v/>
      </c>
      <c r="C74" s="25" t="str">
        <f>IFERROR(Draw!C74,"")</f>
        <v/>
      </c>
      <c r="D74" s="84"/>
      <c r="E74" s="164">
        <v>7.3000000000000005E-8</v>
      </c>
      <c r="F74" s="133" t="str">
        <f t="shared" si="16"/>
        <v/>
      </c>
      <c r="G74" s="133" t="str">
        <f t="shared" ref="G74:G78" si="24">IF(OR(AND(D74&gt;1,D74&lt;1050),D74="nt",D74=""),"","Not a valid input")</f>
        <v/>
      </c>
      <c r="S74" s="23" t="str">
        <f t="shared" si="17"/>
        <v/>
      </c>
      <c r="T74" s="23" t="str">
        <f t="shared" si="18"/>
        <v/>
      </c>
      <c r="U74" s="23" t="str">
        <f t="shared" si="19"/>
        <v/>
      </c>
      <c r="V74" s="23" t="str">
        <f t="shared" si="20"/>
        <v/>
      </c>
      <c r="W74" s="23" t="str">
        <f t="shared" si="21"/>
        <v/>
      </c>
      <c r="X74" s="23" t="str">
        <f t="shared" si="22"/>
        <v/>
      </c>
    </row>
    <row r="75" spans="1:24">
      <c r="A75" s="24" t="str">
        <f>IF(B75="","",Draw!A75)</f>
        <v/>
      </c>
      <c r="B75" s="25" t="str">
        <f>IFERROR(Draw!B75,"")</f>
        <v/>
      </c>
      <c r="C75" s="25" t="str">
        <f>IFERROR(Draw!C75,"")</f>
        <v/>
      </c>
      <c r="D75" s="85"/>
      <c r="E75" s="164">
        <v>7.4000000000000001E-8</v>
      </c>
      <c r="F75" s="133" t="str">
        <f t="shared" si="16"/>
        <v/>
      </c>
      <c r="G75" s="133" t="str">
        <f t="shared" si="24"/>
        <v/>
      </c>
      <c r="S75" s="23" t="str">
        <f t="shared" si="17"/>
        <v/>
      </c>
      <c r="T75" s="23" t="str">
        <f t="shared" si="18"/>
        <v/>
      </c>
      <c r="U75" s="23" t="str">
        <f t="shared" si="19"/>
        <v/>
      </c>
      <c r="V75" s="23" t="str">
        <f t="shared" si="20"/>
        <v/>
      </c>
      <c r="W75" s="23" t="str">
        <f t="shared" si="21"/>
        <v/>
      </c>
      <c r="X75" s="23" t="str">
        <f t="shared" si="22"/>
        <v/>
      </c>
    </row>
    <row r="76" spans="1:24">
      <c r="A76" s="24" t="str">
        <f>IF(B76="","",Draw!A76)</f>
        <v/>
      </c>
      <c r="B76" s="25" t="str">
        <f>IFERROR(Draw!B76,"")</f>
        <v/>
      </c>
      <c r="C76" s="25" t="str">
        <f>IFERROR(Draw!C76,"")</f>
        <v/>
      </c>
      <c r="D76" s="85"/>
      <c r="E76" s="164">
        <v>7.4999999999999997E-8</v>
      </c>
      <c r="F76" s="133" t="str">
        <f t="shared" si="16"/>
        <v/>
      </c>
      <c r="G76" s="133" t="str">
        <f t="shared" si="24"/>
        <v/>
      </c>
      <c r="S76" s="23" t="str">
        <f t="shared" si="17"/>
        <v/>
      </c>
      <c r="T76" s="23" t="str">
        <f t="shared" si="18"/>
        <v/>
      </c>
      <c r="U76" s="23" t="str">
        <f t="shared" si="19"/>
        <v/>
      </c>
      <c r="V76" s="23" t="str">
        <f t="shared" si="20"/>
        <v/>
      </c>
      <c r="W76" s="23" t="str">
        <f t="shared" si="21"/>
        <v/>
      </c>
      <c r="X76" s="23" t="str">
        <f t="shared" si="22"/>
        <v/>
      </c>
    </row>
    <row r="77" spans="1:24">
      <c r="A77" s="24" t="str">
        <f>IF(B77="","",Draw!A77)</f>
        <v/>
      </c>
      <c r="B77" s="25" t="str">
        <f>IFERROR(Draw!B77,"")</f>
        <v/>
      </c>
      <c r="C77" s="25" t="str">
        <f>IFERROR(Draw!C77,"")</f>
        <v/>
      </c>
      <c r="D77" s="85"/>
      <c r="E77" s="164">
        <v>7.6000000000000006E-8</v>
      </c>
      <c r="F77" s="133" t="str">
        <f t="shared" si="16"/>
        <v/>
      </c>
      <c r="G77" s="133" t="str">
        <f t="shared" si="24"/>
        <v/>
      </c>
      <c r="S77" s="23" t="str">
        <f t="shared" si="17"/>
        <v/>
      </c>
      <c r="T77" s="23" t="str">
        <f t="shared" si="18"/>
        <v/>
      </c>
      <c r="U77" s="23" t="str">
        <f t="shared" si="19"/>
        <v/>
      </c>
      <c r="V77" s="23" t="str">
        <f t="shared" si="20"/>
        <v/>
      </c>
      <c r="W77" s="23" t="str">
        <f t="shared" si="21"/>
        <v/>
      </c>
      <c r="X77" s="23" t="str">
        <f t="shared" si="22"/>
        <v/>
      </c>
    </row>
    <row r="78" spans="1:24">
      <c r="A78" s="24" t="str">
        <f>IF(B78="","",Draw!A78)</f>
        <v/>
      </c>
      <c r="B78" s="35" t="str">
        <f>IFERROR(Draw!B78,"")</f>
        <v/>
      </c>
      <c r="C78" s="35" t="str">
        <f>IFERROR(Draw!C78,"")</f>
        <v/>
      </c>
      <c r="D78" s="86"/>
      <c r="E78" s="164">
        <v>7.7000000000000001E-8</v>
      </c>
      <c r="F78" s="133" t="str">
        <f t="shared" si="16"/>
        <v/>
      </c>
      <c r="G78" s="133" t="str">
        <f t="shared" si="24"/>
        <v/>
      </c>
      <c r="S78" s="23" t="str">
        <f t="shared" si="17"/>
        <v/>
      </c>
      <c r="T78" s="23" t="str">
        <f t="shared" si="18"/>
        <v/>
      </c>
      <c r="U78" s="23" t="str">
        <f t="shared" si="19"/>
        <v/>
      </c>
      <c r="V78" s="23" t="str">
        <f t="shared" si="20"/>
        <v/>
      </c>
      <c r="W78" s="23" t="str">
        <f t="shared" si="21"/>
        <v/>
      </c>
      <c r="X78" s="23" t="str">
        <f t="shared" si="22"/>
        <v/>
      </c>
    </row>
    <row r="79" spans="1:24">
      <c r="A79" s="36"/>
      <c r="B79" s="37"/>
      <c r="C79" s="37"/>
      <c r="D79" s="94"/>
      <c r="E79" s="164">
        <v>7.7999999999999997E-8</v>
      </c>
      <c r="F79" s="133" t="str">
        <f t="shared" si="16"/>
        <v/>
      </c>
      <c r="G79" s="133"/>
      <c r="S79" s="23" t="str">
        <f t="shared" si="17"/>
        <v/>
      </c>
      <c r="T79" s="23" t="str">
        <f t="shared" si="18"/>
        <v/>
      </c>
      <c r="U79" s="23" t="str">
        <f t="shared" si="19"/>
        <v/>
      </c>
      <c r="V79" s="23" t="str">
        <f t="shared" si="20"/>
        <v/>
      </c>
      <c r="W79" s="23" t="str">
        <f t="shared" si="21"/>
        <v/>
      </c>
      <c r="X79" s="23" t="str">
        <f t="shared" si="22"/>
        <v/>
      </c>
    </row>
    <row r="80" spans="1:24">
      <c r="A80" s="24" t="str">
        <f>IF(B80="","",Draw!A80)</f>
        <v/>
      </c>
      <c r="B80" s="25" t="str">
        <f>IFERROR(Draw!B80,"")</f>
        <v/>
      </c>
      <c r="C80" s="25" t="str">
        <f>IFERROR(Draw!C80,"")</f>
        <v/>
      </c>
      <c r="D80" s="84"/>
      <c r="E80" s="164">
        <v>7.9000000000000006E-8</v>
      </c>
      <c r="F80" s="133" t="str">
        <f t="shared" si="16"/>
        <v/>
      </c>
      <c r="G80" s="133" t="str">
        <f t="shared" ref="G80:G84" si="25">IF(OR(AND(D80&gt;1,D80&lt;1050),D80="nt",D80=""),"","Not a valid input")</f>
        <v/>
      </c>
      <c r="S80" s="23" t="str">
        <f t="shared" si="17"/>
        <v/>
      </c>
      <c r="T80" s="23" t="str">
        <f t="shared" si="18"/>
        <v/>
      </c>
      <c r="U80" s="23" t="str">
        <f t="shared" si="19"/>
        <v/>
      </c>
      <c r="V80" s="23" t="str">
        <f t="shared" si="20"/>
        <v/>
      </c>
      <c r="W80" s="23" t="str">
        <f t="shared" si="21"/>
        <v/>
      </c>
      <c r="X80" s="23" t="str">
        <f t="shared" si="22"/>
        <v/>
      </c>
    </row>
    <row r="81" spans="1:24">
      <c r="A81" s="24" t="str">
        <f>IF(B81="","",Draw!A81)</f>
        <v/>
      </c>
      <c r="B81" s="25" t="str">
        <f>IFERROR(Draw!B81,"")</f>
        <v/>
      </c>
      <c r="C81" s="25" t="str">
        <f>IFERROR(Draw!C81,"")</f>
        <v/>
      </c>
      <c r="D81" s="85"/>
      <c r="E81" s="164">
        <v>8.0000000000000002E-8</v>
      </c>
      <c r="F81" s="133" t="str">
        <f t="shared" si="16"/>
        <v/>
      </c>
      <c r="G81" s="133" t="str">
        <f t="shared" si="25"/>
        <v/>
      </c>
      <c r="S81" s="23" t="str">
        <f t="shared" si="17"/>
        <v/>
      </c>
      <c r="T81" s="23" t="str">
        <f t="shared" si="18"/>
        <v/>
      </c>
      <c r="U81" s="23" t="str">
        <f t="shared" si="19"/>
        <v/>
      </c>
      <c r="V81" s="23" t="str">
        <f t="shared" si="20"/>
        <v/>
      </c>
      <c r="W81" s="23" t="str">
        <f t="shared" si="21"/>
        <v/>
      </c>
      <c r="X81" s="23" t="str">
        <f t="shared" si="22"/>
        <v/>
      </c>
    </row>
    <row r="82" spans="1:24">
      <c r="A82" s="24" t="str">
        <f>IF(B82="","",Draw!A82)</f>
        <v/>
      </c>
      <c r="B82" s="25" t="str">
        <f>IFERROR(Draw!B82,"")</f>
        <v/>
      </c>
      <c r="C82" s="25" t="str">
        <f>IFERROR(Draw!C82,"")</f>
        <v/>
      </c>
      <c r="D82" s="85"/>
      <c r="E82" s="164">
        <v>8.0999999999999997E-8</v>
      </c>
      <c r="F82" s="133" t="str">
        <f t="shared" si="16"/>
        <v/>
      </c>
      <c r="G82" s="133" t="str">
        <f t="shared" si="25"/>
        <v/>
      </c>
      <c r="S82" s="23" t="str">
        <f t="shared" si="17"/>
        <v/>
      </c>
      <c r="T82" s="23" t="str">
        <f t="shared" si="18"/>
        <v/>
      </c>
      <c r="U82" s="23" t="str">
        <f t="shared" si="19"/>
        <v/>
      </c>
      <c r="V82" s="23" t="str">
        <f t="shared" si="20"/>
        <v/>
      </c>
      <c r="W82" s="23" t="str">
        <f t="shared" si="21"/>
        <v/>
      </c>
      <c r="X82" s="23" t="str">
        <f t="shared" si="22"/>
        <v/>
      </c>
    </row>
    <row r="83" spans="1:24">
      <c r="A83" s="24" t="str">
        <f>IF(B83="","",Draw!A83)</f>
        <v/>
      </c>
      <c r="B83" s="25" t="str">
        <f>IFERROR(Draw!B83,"")</f>
        <v/>
      </c>
      <c r="C83" s="25" t="str">
        <f>IFERROR(Draw!C83,"")</f>
        <v/>
      </c>
      <c r="D83" s="85"/>
      <c r="E83" s="164">
        <v>8.2000000000000006E-8</v>
      </c>
      <c r="F83" s="133" t="str">
        <f t="shared" si="16"/>
        <v/>
      </c>
      <c r="G83" s="133" t="str">
        <f t="shared" si="25"/>
        <v/>
      </c>
      <c r="S83" s="23" t="str">
        <f t="shared" si="17"/>
        <v/>
      </c>
      <c r="T83" s="23" t="str">
        <f t="shared" si="18"/>
        <v/>
      </c>
      <c r="U83" s="23" t="str">
        <f t="shared" si="19"/>
        <v/>
      </c>
      <c r="V83" s="23" t="str">
        <f t="shared" si="20"/>
        <v/>
      </c>
      <c r="W83" s="23" t="str">
        <f t="shared" si="21"/>
        <v/>
      </c>
      <c r="X83" s="23" t="str">
        <f t="shared" si="22"/>
        <v/>
      </c>
    </row>
    <row r="84" spans="1:24">
      <c r="A84" s="24" t="str">
        <f>IF(B84="","",Draw!A84)</f>
        <v/>
      </c>
      <c r="B84" s="35" t="str">
        <f>IFERROR(Draw!B84,"")</f>
        <v/>
      </c>
      <c r="C84" s="35" t="str">
        <f>IFERROR(Draw!C84,"")</f>
        <v/>
      </c>
      <c r="D84" s="86"/>
      <c r="E84" s="164">
        <v>8.3000000000000002E-8</v>
      </c>
      <c r="F84" s="133" t="str">
        <f t="shared" si="16"/>
        <v/>
      </c>
      <c r="G84" s="133" t="str">
        <f t="shared" si="25"/>
        <v/>
      </c>
      <c r="S84" s="23" t="str">
        <f t="shared" si="17"/>
        <v/>
      </c>
      <c r="T84" s="23" t="str">
        <f t="shared" si="18"/>
        <v/>
      </c>
      <c r="U84" s="23" t="str">
        <f t="shared" si="19"/>
        <v/>
      </c>
      <c r="V84" s="23" t="str">
        <f t="shared" si="20"/>
        <v/>
      </c>
      <c r="W84" s="23" t="str">
        <f t="shared" si="21"/>
        <v/>
      </c>
      <c r="X84" s="23" t="str">
        <f t="shared" si="22"/>
        <v/>
      </c>
    </row>
    <row r="85" spans="1:24">
      <c r="A85" s="36"/>
      <c r="B85" s="37"/>
      <c r="C85" s="37"/>
      <c r="D85" s="94"/>
      <c r="E85" s="164">
        <v>8.3999999999999998E-8</v>
      </c>
      <c r="F85" s="133" t="str">
        <f t="shared" si="16"/>
        <v/>
      </c>
      <c r="G85" s="133"/>
      <c r="S85" s="23" t="str">
        <f t="shared" si="17"/>
        <v/>
      </c>
      <c r="T85" s="23" t="str">
        <f t="shared" si="18"/>
        <v/>
      </c>
      <c r="U85" s="23" t="str">
        <f t="shared" si="19"/>
        <v/>
      </c>
      <c r="V85" s="23" t="str">
        <f t="shared" si="20"/>
        <v/>
      </c>
      <c r="W85" s="23" t="str">
        <f t="shared" si="21"/>
        <v/>
      </c>
      <c r="X85" s="23" t="str">
        <f t="shared" si="22"/>
        <v/>
      </c>
    </row>
    <row r="86" spans="1:24">
      <c r="A86" s="24" t="str">
        <f>IF(B86="","",Draw!A86)</f>
        <v/>
      </c>
      <c r="B86" s="25" t="str">
        <f>IFERROR(Draw!B86,"")</f>
        <v/>
      </c>
      <c r="C86" s="25" t="str">
        <f>IFERROR(Draw!C86,"")</f>
        <v/>
      </c>
      <c r="D86" s="84"/>
      <c r="E86" s="164">
        <v>8.4999999999999994E-8</v>
      </c>
      <c r="F86" s="133" t="str">
        <f t="shared" si="16"/>
        <v/>
      </c>
      <c r="G86" s="133" t="str">
        <f t="shared" ref="G86:G90" si="26">IF(OR(AND(D86&gt;1,D86&lt;1050),D86="nt",D86=""),"","Not a valid input")</f>
        <v/>
      </c>
      <c r="S86" s="23" t="str">
        <f t="shared" si="17"/>
        <v/>
      </c>
      <c r="T86" s="23" t="str">
        <f t="shared" si="18"/>
        <v/>
      </c>
      <c r="U86" s="23" t="str">
        <f t="shared" si="19"/>
        <v/>
      </c>
      <c r="V86" s="23" t="str">
        <f t="shared" si="20"/>
        <v/>
      </c>
      <c r="W86" s="23" t="str">
        <f t="shared" si="21"/>
        <v/>
      </c>
      <c r="X86" s="23" t="str">
        <f t="shared" si="22"/>
        <v/>
      </c>
    </row>
    <row r="87" spans="1:24">
      <c r="A87" s="24" t="str">
        <f>IF(B87="","",Draw!A87)</f>
        <v/>
      </c>
      <c r="B87" s="25" t="str">
        <f>IFERROR(Draw!B87,"")</f>
        <v/>
      </c>
      <c r="C87" s="25" t="str">
        <f>IFERROR(Draw!C87,"")</f>
        <v/>
      </c>
      <c r="D87" s="85"/>
      <c r="E87" s="164">
        <v>8.6000000000000002E-8</v>
      </c>
      <c r="F87" s="133" t="str">
        <f t="shared" si="16"/>
        <v/>
      </c>
      <c r="G87" s="133" t="str">
        <f t="shared" si="26"/>
        <v/>
      </c>
      <c r="S87" s="23" t="str">
        <f t="shared" si="17"/>
        <v/>
      </c>
      <c r="T87" s="23" t="str">
        <f t="shared" si="18"/>
        <v/>
      </c>
      <c r="U87" s="23" t="str">
        <f t="shared" si="19"/>
        <v/>
      </c>
      <c r="V87" s="23" t="str">
        <f t="shared" si="20"/>
        <v/>
      </c>
      <c r="W87" s="23" t="str">
        <f t="shared" si="21"/>
        <v/>
      </c>
      <c r="X87" s="23" t="str">
        <f t="shared" si="22"/>
        <v/>
      </c>
    </row>
    <row r="88" spans="1:24">
      <c r="A88" s="24" t="str">
        <f>IF(B88="","",Draw!A88)</f>
        <v/>
      </c>
      <c r="B88" s="25" t="str">
        <f>IFERROR(Draw!B88,"")</f>
        <v/>
      </c>
      <c r="C88" s="25" t="str">
        <f>IFERROR(Draw!C88,"")</f>
        <v/>
      </c>
      <c r="D88" s="85"/>
      <c r="E88" s="164">
        <v>8.6999999999999998E-8</v>
      </c>
      <c r="F88" s="133" t="str">
        <f t="shared" si="16"/>
        <v/>
      </c>
      <c r="G88" s="133" t="str">
        <f t="shared" si="26"/>
        <v/>
      </c>
      <c r="S88" s="23" t="str">
        <f t="shared" si="17"/>
        <v/>
      </c>
      <c r="T88" s="23" t="str">
        <f t="shared" si="18"/>
        <v/>
      </c>
      <c r="U88" s="23" t="str">
        <f t="shared" si="19"/>
        <v/>
      </c>
      <c r="V88" s="23" t="str">
        <f t="shared" si="20"/>
        <v/>
      </c>
      <c r="W88" s="23" t="str">
        <f t="shared" si="21"/>
        <v/>
      </c>
      <c r="X88" s="23" t="str">
        <f t="shared" si="22"/>
        <v/>
      </c>
    </row>
    <row r="89" spans="1:24">
      <c r="A89" s="24" t="str">
        <f>IF(B89="","",Draw!A89)</f>
        <v/>
      </c>
      <c r="B89" s="25" t="str">
        <f>IFERROR(Draw!B89,"")</f>
        <v/>
      </c>
      <c r="C89" s="25" t="str">
        <f>IFERROR(Draw!C89,"")</f>
        <v/>
      </c>
      <c r="D89" s="85"/>
      <c r="E89" s="164">
        <v>8.7999999999999994E-8</v>
      </c>
      <c r="F89" s="133" t="str">
        <f t="shared" si="16"/>
        <v/>
      </c>
      <c r="G89" s="133" t="str">
        <f t="shared" si="26"/>
        <v/>
      </c>
      <c r="S89" s="23" t="str">
        <f t="shared" si="17"/>
        <v/>
      </c>
      <c r="T89" s="23" t="str">
        <f t="shared" si="18"/>
        <v/>
      </c>
      <c r="U89" s="23" t="str">
        <f t="shared" si="19"/>
        <v/>
      </c>
      <c r="V89" s="23" t="str">
        <f t="shared" si="20"/>
        <v/>
      </c>
      <c r="W89" s="23" t="str">
        <f t="shared" si="21"/>
        <v/>
      </c>
      <c r="X89" s="23" t="str">
        <f t="shared" si="22"/>
        <v/>
      </c>
    </row>
    <row r="90" spans="1:24">
      <c r="A90" s="24" t="str">
        <f>IF(B90="","",Draw!A90)</f>
        <v/>
      </c>
      <c r="B90" s="35" t="str">
        <f>IFERROR(Draw!B90,"")</f>
        <v/>
      </c>
      <c r="C90" s="35" t="str">
        <f>IFERROR(Draw!C90,"")</f>
        <v/>
      </c>
      <c r="D90" s="86"/>
      <c r="E90" s="164">
        <v>8.9000000000000003E-8</v>
      </c>
      <c r="F90" s="133" t="str">
        <f t="shared" si="16"/>
        <v/>
      </c>
      <c r="G90" s="133" t="str">
        <f t="shared" si="26"/>
        <v/>
      </c>
      <c r="S90" s="23" t="str">
        <f t="shared" si="17"/>
        <v/>
      </c>
      <c r="T90" s="23" t="str">
        <f t="shared" si="18"/>
        <v/>
      </c>
      <c r="U90" s="23" t="str">
        <f t="shared" si="19"/>
        <v/>
      </c>
      <c r="V90" s="23" t="str">
        <f t="shared" si="20"/>
        <v/>
      </c>
      <c r="W90" s="23" t="str">
        <f t="shared" si="21"/>
        <v/>
      </c>
      <c r="X90" s="23" t="str">
        <f t="shared" si="22"/>
        <v/>
      </c>
    </row>
    <row r="91" spans="1:24">
      <c r="A91" s="36"/>
      <c r="B91" s="37"/>
      <c r="C91" s="37"/>
      <c r="D91" s="94"/>
      <c r="E91" s="164">
        <v>8.9999999999999999E-8</v>
      </c>
      <c r="F91" s="133" t="str">
        <f t="shared" si="16"/>
        <v/>
      </c>
      <c r="G91" s="133"/>
      <c r="S91" s="23" t="str">
        <f t="shared" si="17"/>
        <v/>
      </c>
      <c r="T91" s="23" t="str">
        <f t="shared" si="18"/>
        <v/>
      </c>
      <c r="U91" s="23" t="str">
        <f t="shared" si="19"/>
        <v/>
      </c>
      <c r="V91" s="23" t="str">
        <f t="shared" si="20"/>
        <v/>
      </c>
      <c r="W91" s="23" t="str">
        <f t="shared" si="21"/>
        <v/>
      </c>
      <c r="X91" s="23" t="str">
        <f t="shared" si="22"/>
        <v/>
      </c>
    </row>
    <row r="92" spans="1:24">
      <c r="A92" s="24" t="str">
        <f>IF(B92="","",Draw!A92)</f>
        <v/>
      </c>
      <c r="B92" s="25" t="str">
        <f>IFERROR(Draw!B92,"")</f>
        <v/>
      </c>
      <c r="C92" s="25" t="str">
        <f>IFERROR(Draw!C92,"")</f>
        <v/>
      </c>
      <c r="D92" s="84"/>
      <c r="E92" s="164">
        <v>9.0999999999999994E-8</v>
      </c>
      <c r="F92" s="133" t="str">
        <f t="shared" si="16"/>
        <v/>
      </c>
      <c r="G92" s="133" t="str">
        <f t="shared" ref="G92:G96" si="27">IF(OR(AND(D92&gt;1,D92&lt;1050),D92="nt",D92=""),"","Not a valid input")</f>
        <v/>
      </c>
      <c r="S92" s="23" t="str">
        <f t="shared" si="17"/>
        <v/>
      </c>
      <c r="T92" s="23" t="str">
        <f t="shared" si="18"/>
        <v/>
      </c>
      <c r="U92" s="23" t="str">
        <f t="shared" si="19"/>
        <v/>
      </c>
      <c r="V92" s="23" t="str">
        <f t="shared" si="20"/>
        <v/>
      </c>
      <c r="W92" s="23" t="str">
        <f t="shared" si="21"/>
        <v/>
      </c>
      <c r="X92" s="23" t="str">
        <f t="shared" si="22"/>
        <v/>
      </c>
    </row>
    <row r="93" spans="1:24">
      <c r="A93" s="24" t="str">
        <f>IF(B93="","",Draw!A93)</f>
        <v/>
      </c>
      <c r="B93" s="25" t="str">
        <f>IFERROR(Draw!B93,"")</f>
        <v/>
      </c>
      <c r="C93" s="25" t="str">
        <f>IFERROR(Draw!C93,"")</f>
        <v/>
      </c>
      <c r="D93" s="85"/>
      <c r="E93" s="164">
        <v>9.2000000000000003E-8</v>
      </c>
      <c r="F93" s="133" t="str">
        <f t="shared" si="16"/>
        <v/>
      </c>
      <c r="G93" s="133" t="str">
        <f t="shared" si="27"/>
        <v/>
      </c>
      <c r="S93" s="23" t="str">
        <f t="shared" si="17"/>
        <v/>
      </c>
      <c r="T93" s="23" t="str">
        <f t="shared" si="18"/>
        <v/>
      </c>
      <c r="U93" s="23" t="str">
        <f t="shared" si="19"/>
        <v/>
      </c>
      <c r="V93" s="23" t="str">
        <f t="shared" si="20"/>
        <v/>
      </c>
      <c r="W93" s="23" t="str">
        <f t="shared" si="21"/>
        <v/>
      </c>
      <c r="X93" s="23" t="str">
        <f t="shared" si="22"/>
        <v/>
      </c>
    </row>
    <row r="94" spans="1:24">
      <c r="A94" s="24" t="str">
        <f>IF(B94="","",Draw!A94)</f>
        <v/>
      </c>
      <c r="B94" s="25" t="str">
        <f>IFERROR(Draw!B94,"")</f>
        <v/>
      </c>
      <c r="C94" s="25" t="str">
        <f>IFERROR(Draw!C94,"")</f>
        <v/>
      </c>
      <c r="D94" s="85"/>
      <c r="E94" s="164">
        <v>9.2999999999999999E-8</v>
      </c>
      <c r="F94" s="133" t="str">
        <f t="shared" si="16"/>
        <v/>
      </c>
      <c r="G94" s="133" t="str">
        <f t="shared" si="27"/>
        <v/>
      </c>
      <c r="S94" s="23" t="str">
        <f t="shared" si="17"/>
        <v/>
      </c>
      <c r="T94" s="23" t="str">
        <f t="shared" si="18"/>
        <v/>
      </c>
      <c r="U94" s="23" t="str">
        <f t="shared" si="19"/>
        <v/>
      </c>
      <c r="V94" s="23" t="str">
        <f t="shared" si="20"/>
        <v/>
      </c>
      <c r="W94" s="23" t="str">
        <f t="shared" si="21"/>
        <v/>
      </c>
      <c r="X94" s="23" t="str">
        <f t="shared" si="22"/>
        <v/>
      </c>
    </row>
    <row r="95" spans="1:24">
      <c r="A95" s="24" t="str">
        <f>IF(B95="","",Draw!A95)</f>
        <v/>
      </c>
      <c r="B95" s="25" t="str">
        <f>IFERROR(Draw!B95,"")</f>
        <v/>
      </c>
      <c r="C95" s="25" t="str">
        <f>IFERROR(Draw!C95,"")</f>
        <v/>
      </c>
      <c r="D95" s="85"/>
      <c r="E95" s="164">
        <v>9.3999999999999995E-8</v>
      </c>
      <c r="F95" s="133" t="str">
        <f t="shared" si="16"/>
        <v/>
      </c>
      <c r="G95" s="133" t="str">
        <f t="shared" si="27"/>
        <v/>
      </c>
      <c r="S95" s="23" t="str">
        <f t="shared" si="17"/>
        <v/>
      </c>
      <c r="T95" s="23" t="str">
        <f t="shared" si="18"/>
        <v/>
      </c>
      <c r="U95" s="23" t="str">
        <f t="shared" si="19"/>
        <v/>
      </c>
      <c r="V95" s="23" t="str">
        <f t="shared" si="20"/>
        <v/>
      </c>
      <c r="W95" s="23" t="str">
        <f t="shared" si="21"/>
        <v/>
      </c>
      <c r="X95" s="23" t="str">
        <f t="shared" si="22"/>
        <v/>
      </c>
    </row>
    <row r="96" spans="1:24">
      <c r="A96" s="24" t="str">
        <f>IF(B96="","",Draw!A96)</f>
        <v/>
      </c>
      <c r="B96" s="35" t="str">
        <f>IFERROR(Draw!B96,"")</f>
        <v/>
      </c>
      <c r="C96" s="35" t="str">
        <f>IFERROR(Draw!C96,"")</f>
        <v/>
      </c>
      <c r="D96" s="86"/>
      <c r="E96" s="164">
        <v>9.5000000000000004E-8</v>
      </c>
      <c r="F96" s="133" t="str">
        <f t="shared" si="16"/>
        <v/>
      </c>
      <c r="G96" s="133" t="str">
        <f t="shared" si="27"/>
        <v/>
      </c>
      <c r="S96" s="23" t="str">
        <f t="shared" si="17"/>
        <v/>
      </c>
      <c r="T96" s="23" t="str">
        <f t="shared" si="18"/>
        <v/>
      </c>
      <c r="U96" s="23" t="str">
        <f t="shared" si="19"/>
        <v/>
      </c>
      <c r="V96" s="23" t="str">
        <f t="shared" si="20"/>
        <v/>
      </c>
      <c r="W96" s="23" t="str">
        <f t="shared" si="21"/>
        <v/>
      </c>
      <c r="X96" s="23" t="str">
        <f t="shared" si="22"/>
        <v/>
      </c>
    </row>
    <row r="97" spans="1:24">
      <c r="A97" s="36"/>
      <c r="B97" s="37"/>
      <c r="C97" s="37"/>
      <c r="D97" s="94"/>
      <c r="E97" s="164">
        <v>9.5999999999999999E-8</v>
      </c>
      <c r="F97" s="133" t="str">
        <f t="shared" si="16"/>
        <v/>
      </c>
      <c r="G97" s="133"/>
      <c r="S97" s="23" t="str">
        <f t="shared" si="17"/>
        <v/>
      </c>
      <c r="T97" s="23" t="str">
        <f t="shared" si="18"/>
        <v/>
      </c>
      <c r="U97" s="23" t="str">
        <f t="shared" si="19"/>
        <v/>
      </c>
      <c r="V97" s="23" t="str">
        <f t="shared" si="20"/>
        <v/>
      </c>
      <c r="W97" s="23" t="str">
        <f t="shared" si="21"/>
        <v/>
      </c>
      <c r="X97" s="23" t="str">
        <f t="shared" si="22"/>
        <v/>
      </c>
    </row>
    <row r="98" spans="1:24">
      <c r="A98" s="24" t="str">
        <f>IF(B98="","",Draw!A98)</f>
        <v/>
      </c>
      <c r="B98" s="25" t="str">
        <f>IFERROR(Draw!B98,"")</f>
        <v/>
      </c>
      <c r="C98" s="25" t="str">
        <f>IFERROR(Draw!C98,"")</f>
        <v/>
      </c>
      <c r="D98" s="84"/>
      <c r="E98" s="164">
        <v>9.6999999999999995E-8</v>
      </c>
      <c r="F98" s="133" t="str">
        <f t="shared" si="16"/>
        <v/>
      </c>
      <c r="G98" s="133" t="str">
        <f t="shared" ref="G98:G102" si="28">IF(OR(AND(D98&gt;1,D98&lt;1050),D98="nt",D98=""),"","Not a valid input")</f>
        <v/>
      </c>
      <c r="S98" s="23" t="str">
        <f t="shared" si="17"/>
        <v/>
      </c>
      <c r="T98" s="23" t="str">
        <f t="shared" si="18"/>
        <v/>
      </c>
      <c r="U98" s="23" t="str">
        <f t="shared" si="19"/>
        <v/>
      </c>
      <c r="V98" s="23" t="str">
        <f t="shared" si="20"/>
        <v/>
      </c>
      <c r="W98" s="23" t="str">
        <f t="shared" si="21"/>
        <v/>
      </c>
      <c r="X98" s="23" t="str">
        <f t="shared" si="22"/>
        <v/>
      </c>
    </row>
    <row r="99" spans="1:24">
      <c r="A99" s="24" t="str">
        <f>IF(B99="","",Draw!A99)</f>
        <v/>
      </c>
      <c r="B99" s="25" t="str">
        <f>IFERROR(Draw!B99,"")</f>
        <v/>
      </c>
      <c r="C99" s="25" t="str">
        <f>IFERROR(Draw!C99,"")</f>
        <v/>
      </c>
      <c r="D99" s="85"/>
      <c r="E99" s="164">
        <v>9.8000000000000004E-8</v>
      </c>
      <c r="F99" s="133" t="str">
        <f t="shared" si="16"/>
        <v/>
      </c>
      <c r="G99" s="133" t="str">
        <f t="shared" si="28"/>
        <v/>
      </c>
      <c r="S99" s="23" t="str">
        <f t="shared" si="17"/>
        <v/>
      </c>
      <c r="T99" s="23" t="str">
        <f t="shared" si="18"/>
        <v/>
      </c>
      <c r="U99" s="23" t="str">
        <f t="shared" si="19"/>
        <v/>
      </c>
      <c r="V99" s="23" t="str">
        <f t="shared" si="20"/>
        <v/>
      </c>
      <c r="W99" s="23" t="str">
        <f t="shared" si="21"/>
        <v/>
      </c>
      <c r="X99" s="23" t="str">
        <f t="shared" si="22"/>
        <v/>
      </c>
    </row>
    <row r="100" spans="1:24">
      <c r="A100" s="24" t="str">
        <f>IF(B100="","",Draw!A100)</f>
        <v/>
      </c>
      <c r="B100" s="25" t="str">
        <f>IFERROR(Draw!B100,"")</f>
        <v/>
      </c>
      <c r="C100" s="25" t="str">
        <f>IFERROR(Draw!C100,"")</f>
        <v/>
      </c>
      <c r="D100" s="85"/>
      <c r="E100" s="164">
        <v>9.9E-8</v>
      </c>
      <c r="F100" s="133" t="str">
        <f t="shared" si="16"/>
        <v/>
      </c>
      <c r="G100" s="133" t="str">
        <f t="shared" si="28"/>
        <v/>
      </c>
      <c r="S100" s="23" t="str">
        <f t="shared" si="17"/>
        <v/>
      </c>
      <c r="T100" s="23" t="str">
        <f t="shared" si="18"/>
        <v/>
      </c>
      <c r="U100" s="23" t="str">
        <f t="shared" si="19"/>
        <v/>
      </c>
      <c r="V100" s="23" t="str">
        <f t="shared" si="20"/>
        <v/>
      </c>
      <c r="W100" s="23" t="str">
        <f t="shared" si="21"/>
        <v/>
      </c>
      <c r="X100" s="23" t="str">
        <f t="shared" si="22"/>
        <v/>
      </c>
    </row>
    <row r="101" spans="1:24">
      <c r="A101" s="24" t="str">
        <f>IF(B101="","",Draw!A101)</f>
        <v/>
      </c>
      <c r="B101" s="25" t="str">
        <f>IFERROR(Draw!B101,"")</f>
        <v/>
      </c>
      <c r="C101" s="25" t="str">
        <f>IFERROR(Draw!C101,"")</f>
        <v/>
      </c>
      <c r="D101" s="85"/>
      <c r="E101" s="164">
        <v>9.9999999999999995E-8</v>
      </c>
      <c r="F101" s="133" t="str">
        <f t="shared" si="16"/>
        <v/>
      </c>
      <c r="G101" s="133" t="str">
        <f t="shared" si="28"/>
        <v/>
      </c>
      <c r="S101" s="23" t="str">
        <f t="shared" si="17"/>
        <v/>
      </c>
      <c r="T101" s="23" t="str">
        <f t="shared" si="18"/>
        <v/>
      </c>
      <c r="U101" s="23" t="str">
        <f t="shared" si="19"/>
        <v/>
      </c>
      <c r="V101" s="23" t="str">
        <f t="shared" si="20"/>
        <v/>
      </c>
      <c r="W101" s="23" t="str">
        <f t="shared" si="21"/>
        <v/>
      </c>
      <c r="X101" s="23" t="str">
        <f t="shared" si="22"/>
        <v/>
      </c>
    </row>
    <row r="102" spans="1:24">
      <c r="A102" s="24" t="str">
        <f>IF(B102="","",Draw!A102)</f>
        <v/>
      </c>
      <c r="B102" s="35" t="str">
        <f>IFERROR(Draw!B102,"")</f>
        <v/>
      </c>
      <c r="C102" s="35" t="str">
        <f>IFERROR(Draw!C102,"")</f>
        <v/>
      </c>
      <c r="D102" s="86"/>
      <c r="E102" s="164">
        <v>1.01E-7</v>
      </c>
      <c r="F102" s="133" t="str">
        <f t="shared" si="16"/>
        <v/>
      </c>
      <c r="G102" s="133" t="str">
        <f t="shared" si="28"/>
        <v/>
      </c>
      <c r="S102" s="23" t="str">
        <f t="shared" si="17"/>
        <v/>
      </c>
      <c r="T102" s="23" t="str">
        <f t="shared" si="18"/>
        <v/>
      </c>
      <c r="U102" s="23" t="str">
        <f t="shared" si="19"/>
        <v/>
      </c>
      <c r="V102" s="23" t="str">
        <f t="shared" si="20"/>
        <v/>
      </c>
      <c r="W102" s="23" t="str">
        <f t="shared" si="21"/>
        <v/>
      </c>
      <c r="X102" s="23" t="str">
        <f t="shared" si="22"/>
        <v/>
      </c>
    </row>
    <row r="103" spans="1:24">
      <c r="A103" s="36"/>
      <c r="B103" s="37"/>
      <c r="C103" s="37"/>
      <c r="D103" s="94"/>
      <c r="E103" s="164">
        <v>1.02E-7</v>
      </c>
      <c r="F103" s="133" t="str">
        <f t="shared" si="16"/>
        <v/>
      </c>
      <c r="G103" s="133"/>
      <c r="S103" s="23" t="str">
        <f t="shared" si="17"/>
        <v/>
      </c>
      <c r="T103" s="23" t="str">
        <f t="shared" si="18"/>
        <v/>
      </c>
      <c r="U103" s="23" t="str">
        <f t="shared" si="19"/>
        <v/>
      </c>
      <c r="V103" s="23" t="str">
        <f t="shared" si="20"/>
        <v/>
      </c>
      <c r="W103" s="23" t="str">
        <f t="shared" si="21"/>
        <v/>
      </c>
      <c r="X103" s="23" t="str">
        <f t="shared" si="22"/>
        <v/>
      </c>
    </row>
    <row r="104" spans="1:24">
      <c r="A104" s="24" t="str">
        <f>IF(B104="","",Draw!A104)</f>
        <v/>
      </c>
      <c r="B104" s="25" t="str">
        <f>IFERROR(Draw!B104,"")</f>
        <v/>
      </c>
      <c r="C104" s="25" t="str">
        <f>IFERROR(Draw!C104,"")</f>
        <v/>
      </c>
      <c r="D104" s="84"/>
      <c r="E104" s="164">
        <v>1.03E-7</v>
      </c>
      <c r="F104" s="133" t="str">
        <f t="shared" si="16"/>
        <v/>
      </c>
      <c r="G104" s="133" t="str">
        <f t="shared" ref="G104:G108" si="29">IF(OR(AND(D104&gt;1,D104&lt;1050),D104="nt",D104=""),"","Not a valid input")</f>
        <v/>
      </c>
      <c r="S104" s="23" t="str">
        <f t="shared" si="17"/>
        <v/>
      </c>
      <c r="T104" s="23" t="str">
        <f t="shared" si="18"/>
        <v/>
      </c>
      <c r="U104" s="23" t="str">
        <f t="shared" si="19"/>
        <v/>
      </c>
      <c r="V104" s="23" t="str">
        <f t="shared" si="20"/>
        <v/>
      </c>
      <c r="W104" s="23" t="str">
        <f t="shared" si="21"/>
        <v/>
      </c>
      <c r="X104" s="23" t="str">
        <f t="shared" si="22"/>
        <v/>
      </c>
    </row>
    <row r="105" spans="1:24">
      <c r="A105" s="24" t="str">
        <f>IF(B105="","",Draw!A105)</f>
        <v/>
      </c>
      <c r="B105" s="25" t="str">
        <f>IFERROR(Draw!B105,"")</f>
        <v/>
      </c>
      <c r="C105" s="25" t="str">
        <f>IFERROR(Draw!C105,"")</f>
        <v/>
      </c>
      <c r="D105" s="85"/>
      <c r="E105" s="164">
        <v>1.04E-7</v>
      </c>
      <c r="F105" s="133" t="str">
        <f t="shared" si="16"/>
        <v/>
      </c>
      <c r="G105" s="133" t="str">
        <f t="shared" si="29"/>
        <v/>
      </c>
      <c r="S105" s="23" t="str">
        <f t="shared" si="17"/>
        <v/>
      </c>
      <c r="T105" s="23" t="str">
        <f t="shared" si="18"/>
        <v/>
      </c>
      <c r="U105" s="23" t="str">
        <f t="shared" si="19"/>
        <v/>
      </c>
      <c r="V105" s="23" t="str">
        <f t="shared" si="20"/>
        <v/>
      </c>
      <c r="W105" s="23" t="str">
        <f t="shared" si="21"/>
        <v/>
      </c>
      <c r="X105" s="23" t="str">
        <f t="shared" si="22"/>
        <v/>
      </c>
    </row>
    <row r="106" spans="1:24">
      <c r="A106" s="24" t="str">
        <f>IF(B106="","",Draw!A106)</f>
        <v/>
      </c>
      <c r="B106" s="25" t="str">
        <f>IFERROR(Draw!B106,"")</f>
        <v/>
      </c>
      <c r="C106" s="25" t="str">
        <f>IFERROR(Draw!C106,"")</f>
        <v/>
      </c>
      <c r="D106" s="85"/>
      <c r="E106" s="164">
        <v>1.05E-7</v>
      </c>
      <c r="F106" s="133" t="str">
        <f t="shared" si="16"/>
        <v/>
      </c>
      <c r="G106" s="133" t="str">
        <f t="shared" si="29"/>
        <v/>
      </c>
      <c r="S106" s="23" t="str">
        <f t="shared" si="17"/>
        <v/>
      </c>
      <c r="T106" s="23" t="str">
        <f t="shared" si="18"/>
        <v/>
      </c>
      <c r="U106" s="23" t="str">
        <f t="shared" si="19"/>
        <v/>
      </c>
      <c r="V106" s="23" t="str">
        <f t="shared" si="20"/>
        <v/>
      </c>
      <c r="W106" s="23" t="str">
        <f t="shared" si="21"/>
        <v/>
      </c>
      <c r="X106" s="23" t="str">
        <f t="shared" si="22"/>
        <v/>
      </c>
    </row>
    <row r="107" spans="1:24">
      <c r="A107" s="24" t="str">
        <f>IF(B107="","",Draw!A107)</f>
        <v/>
      </c>
      <c r="B107" s="25" t="str">
        <f>IFERROR(Draw!B107,"")</f>
        <v/>
      </c>
      <c r="C107" s="25" t="str">
        <f>IFERROR(Draw!C107,"")</f>
        <v/>
      </c>
      <c r="D107" s="85"/>
      <c r="E107" s="164">
        <v>1.06E-7</v>
      </c>
      <c r="F107" s="133" t="str">
        <f t="shared" si="16"/>
        <v/>
      </c>
      <c r="G107" s="133" t="str">
        <f t="shared" si="29"/>
        <v/>
      </c>
      <c r="S107" s="23" t="str">
        <f t="shared" si="17"/>
        <v/>
      </c>
      <c r="T107" s="23" t="str">
        <f t="shared" si="18"/>
        <v/>
      </c>
      <c r="U107" s="23" t="str">
        <f t="shared" si="19"/>
        <v/>
      </c>
      <c r="V107" s="23" t="str">
        <f t="shared" si="20"/>
        <v/>
      </c>
      <c r="W107" s="23" t="str">
        <f t="shared" si="21"/>
        <v/>
      </c>
      <c r="X107" s="23" t="str">
        <f t="shared" si="22"/>
        <v/>
      </c>
    </row>
    <row r="108" spans="1:24">
      <c r="A108" s="24" t="str">
        <f>IF(B108="","",Draw!A108)</f>
        <v/>
      </c>
      <c r="B108" s="35" t="str">
        <f>IFERROR(Draw!B108,"")</f>
        <v/>
      </c>
      <c r="C108" s="35" t="str">
        <f>IFERROR(Draw!C108,"")</f>
        <v/>
      </c>
      <c r="D108" s="86"/>
      <c r="E108" s="164">
        <v>1.0700000000000001E-7</v>
      </c>
      <c r="F108" s="133" t="str">
        <f t="shared" si="16"/>
        <v/>
      </c>
      <c r="G108" s="133" t="str">
        <f t="shared" si="29"/>
        <v/>
      </c>
      <c r="S108" s="23" t="str">
        <f t="shared" si="17"/>
        <v/>
      </c>
      <c r="T108" s="23" t="str">
        <f t="shared" si="18"/>
        <v/>
      </c>
      <c r="U108" s="23" t="str">
        <f t="shared" si="19"/>
        <v/>
      </c>
      <c r="V108" s="23" t="str">
        <f t="shared" si="20"/>
        <v/>
      </c>
      <c r="W108" s="23" t="str">
        <f t="shared" si="21"/>
        <v/>
      </c>
      <c r="X108" s="23" t="str">
        <f t="shared" si="22"/>
        <v/>
      </c>
    </row>
    <row r="109" spans="1:24">
      <c r="A109" s="36"/>
      <c r="B109" s="37"/>
      <c r="C109" s="37"/>
      <c r="D109" s="94"/>
      <c r="E109" s="164">
        <v>1.08E-7</v>
      </c>
      <c r="F109" s="133" t="str">
        <f t="shared" si="16"/>
        <v/>
      </c>
      <c r="G109" s="133"/>
      <c r="S109" s="23" t="str">
        <f t="shared" si="17"/>
        <v/>
      </c>
      <c r="T109" s="23" t="str">
        <f t="shared" si="18"/>
        <v/>
      </c>
      <c r="U109" s="23" t="str">
        <f t="shared" si="19"/>
        <v/>
      </c>
      <c r="V109" s="23" t="str">
        <f t="shared" si="20"/>
        <v/>
      </c>
      <c r="W109" s="23" t="str">
        <f t="shared" si="21"/>
        <v/>
      </c>
      <c r="X109" s="23" t="str">
        <f t="shared" si="22"/>
        <v/>
      </c>
    </row>
    <row r="110" spans="1:24">
      <c r="A110" s="24" t="str">
        <f>IF(B110="","",Draw!A110)</f>
        <v/>
      </c>
      <c r="B110" s="25" t="str">
        <f>IFERROR(Draw!B110,"")</f>
        <v/>
      </c>
      <c r="C110" s="25" t="str">
        <f>IFERROR(Draw!C110,"")</f>
        <v/>
      </c>
      <c r="D110" s="84"/>
      <c r="E110" s="164">
        <v>1.09E-7</v>
      </c>
      <c r="F110" s="133" t="str">
        <f t="shared" si="16"/>
        <v/>
      </c>
      <c r="G110" s="133" t="str">
        <f t="shared" ref="G110:G114" si="30">IF(OR(AND(D110&gt;1,D110&lt;1050),D110="nt",D110=""),"","Not a valid input")</f>
        <v/>
      </c>
      <c r="S110" s="23" t="str">
        <f t="shared" si="17"/>
        <v/>
      </c>
      <c r="T110" s="23" t="str">
        <f t="shared" si="18"/>
        <v/>
      </c>
      <c r="U110" s="23" t="str">
        <f t="shared" si="19"/>
        <v/>
      </c>
      <c r="V110" s="23" t="str">
        <f t="shared" si="20"/>
        <v/>
      </c>
      <c r="W110" s="23" t="str">
        <f t="shared" si="21"/>
        <v/>
      </c>
      <c r="X110" s="23" t="str">
        <f t="shared" si="22"/>
        <v/>
      </c>
    </row>
    <row r="111" spans="1:24">
      <c r="A111" s="24" t="str">
        <f>IF(B111="","",Draw!A111)</f>
        <v/>
      </c>
      <c r="B111" s="25" t="str">
        <f>IFERROR(Draw!B111,"")</f>
        <v/>
      </c>
      <c r="C111" s="25" t="str">
        <f>IFERROR(Draw!C111,"")</f>
        <v/>
      </c>
      <c r="D111" s="85"/>
      <c r="E111" s="164">
        <v>1.1000000000000001E-7</v>
      </c>
      <c r="F111" s="133" t="str">
        <f t="shared" si="16"/>
        <v/>
      </c>
      <c r="G111" s="133" t="str">
        <f t="shared" si="30"/>
        <v/>
      </c>
      <c r="S111" s="23" t="str">
        <f t="shared" si="17"/>
        <v/>
      </c>
      <c r="T111" s="23" t="str">
        <f t="shared" si="18"/>
        <v/>
      </c>
      <c r="U111" s="23" t="str">
        <f t="shared" si="19"/>
        <v/>
      </c>
      <c r="V111" s="23" t="str">
        <f t="shared" si="20"/>
        <v/>
      </c>
      <c r="W111" s="23" t="str">
        <f t="shared" si="21"/>
        <v/>
      </c>
      <c r="X111" s="23" t="str">
        <f t="shared" si="22"/>
        <v/>
      </c>
    </row>
    <row r="112" spans="1:24">
      <c r="A112" s="24" t="str">
        <f>IF(B112="","",Draw!A112)</f>
        <v/>
      </c>
      <c r="B112" s="25" t="str">
        <f>IFERROR(Draw!B112,"")</f>
        <v/>
      </c>
      <c r="C112" s="25" t="str">
        <f>IFERROR(Draw!C112,"")</f>
        <v/>
      </c>
      <c r="D112" s="85"/>
      <c r="E112" s="164">
        <v>1.11E-7</v>
      </c>
      <c r="F112" s="133" t="str">
        <f t="shared" si="16"/>
        <v/>
      </c>
      <c r="G112" s="133" t="str">
        <f t="shared" si="30"/>
        <v/>
      </c>
      <c r="S112" s="23" t="str">
        <f t="shared" si="17"/>
        <v/>
      </c>
      <c r="T112" s="23" t="str">
        <f t="shared" si="18"/>
        <v/>
      </c>
      <c r="U112" s="23" t="str">
        <f t="shared" si="19"/>
        <v/>
      </c>
      <c r="V112" s="23" t="str">
        <f t="shared" si="20"/>
        <v/>
      </c>
      <c r="W112" s="23" t="str">
        <f t="shared" si="21"/>
        <v/>
      </c>
      <c r="X112" s="23" t="str">
        <f t="shared" si="22"/>
        <v/>
      </c>
    </row>
    <row r="113" spans="1:24">
      <c r="A113" s="24" t="str">
        <f>IF(B113="","",Draw!A113)</f>
        <v/>
      </c>
      <c r="B113" s="25" t="str">
        <f>IFERROR(Draw!B113,"")</f>
        <v/>
      </c>
      <c r="C113" s="25" t="str">
        <f>IFERROR(Draw!C113,"")</f>
        <v/>
      </c>
      <c r="D113" s="85"/>
      <c r="E113" s="164">
        <v>1.12E-7</v>
      </c>
      <c r="F113" s="133" t="str">
        <f t="shared" si="16"/>
        <v/>
      </c>
      <c r="G113" s="133" t="str">
        <f t="shared" si="30"/>
        <v/>
      </c>
      <c r="S113" s="23" t="str">
        <f t="shared" si="17"/>
        <v/>
      </c>
      <c r="T113" s="23" t="str">
        <f t="shared" si="18"/>
        <v/>
      </c>
      <c r="U113" s="23" t="str">
        <f t="shared" si="19"/>
        <v/>
      </c>
      <c r="V113" s="23" t="str">
        <f t="shared" si="20"/>
        <v/>
      </c>
      <c r="W113" s="23" t="str">
        <f t="shared" si="21"/>
        <v/>
      </c>
      <c r="X113" s="23" t="str">
        <f t="shared" si="22"/>
        <v/>
      </c>
    </row>
    <row r="114" spans="1:24">
      <c r="A114" s="24" t="str">
        <f>IF(B114="","",Draw!A114)</f>
        <v/>
      </c>
      <c r="B114" s="35" t="str">
        <f>IFERROR(Draw!B114,"")</f>
        <v/>
      </c>
      <c r="C114" s="35" t="str">
        <f>IFERROR(Draw!C114,"")</f>
        <v/>
      </c>
      <c r="D114" s="86"/>
      <c r="E114" s="164">
        <v>1.1300000000000001E-7</v>
      </c>
      <c r="F114" s="133" t="str">
        <f t="shared" si="16"/>
        <v/>
      </c>
      <c r="G114" s="133" t="str">
        <f t="shared" si="30"/>
        <v/>
      </c>
      <c r="S114" s="23" t="str">
        <f t="shared" si="17"/>
        <v/>
      </c>
      <c r="T114" s="23" t="str">
        <f t="shared" si="18"/>
        <v/>
      </c>
      <c r="U114" s="23" t="str">
        <f t="shared" si="19"/>
        <v/>
      </c>
      <c r="V114" s="23" t="str">
        <f t="shared" si="20"/>
        <v/>
      </c>
      <c r="W114" s="23" t="str">
        <f t="shared" si="21"/>
        <v/>
      </c>
      <c r="X114" s="23" t="str">
        <f t="shared" si="22"/>
        <v/>
      </c>
    </row>
    <row r="115" spans="1:24">
      <c r="A115" s="36"/>
      <c r="B115" s="37"/>
      <c r="C115" s="37"/>
      <c r="D115" s="94"/>
      <c r="E115" s="164">
        <v>1.14E-7</v>
      </c>
      <c r="F115" s="133" t="str">
        <f t="shared" si="16"/>
        <v/>
      </c>
      <c r="G115" s="133"/>
      <c r="S115" s="23" t="str">
        <f t="shared" si="17"/>
        <v/>
      </c>
      <c r="T115" s="23" t="str">
        <f t="shared" si="18"/>
        <v/>
      </c>
      <c r="U115" s="23" t="str">
        <f t="shared" si="19"/>
        <v/>
      </c>
      <c r="V115" s="23" t="str">
        <f t="shared" si="20"/>
        <v/>
      </c>
      <c r="W115" s="23" t="str">
        <f t="shared" si="21"/>
        <v/>
      </c>
      <c r="X115" s="23" t="str">
        <f t="shared" si="22"/>
        <v/>
      </c>
    </row>
    <row r="116" spans="1:24">
      <c r="A116" s="24" t="str">
        <f>IF(B116="","",Draw!A116)</f>
        <v/>
      </c>
      <c r="B116" s="25" t="str">
        <f>IFERROR(Draw!B116,"")</f>
        <v/>
      </c>
      <c r="C116" s="25" t="str">
        <f>IFERROR(Draw!C116,"")</f>
        <v/>
      </c>
      <c r="D116" s="84"/>
      <c r="E116" s="164">
        <v>1.15E-7</v>
      </c>
      <c r="F116" s="133" t="str">
        <f t="shared" si="16"/>
        <v/>
      </c>
      <c r="G116" s="133" t="str">
        <f t="shared" ref="G116:G120" si="31">IF(OR(AND(D116&gt;1,D116&lt;1050),D116="nt",D116=""),"","Not a valid input")</f>
        <v/>
      </c>
      <c r="S116" s="23" t="str">
        <f t="shared" si="17"/>
        <v/>
      </c>
      <c r="T116" s="23" t="str">
        <f t="shared" si="18"/>
        <v/>
      </c>
      <c r="U116" s="23" t="str">
        <f t="shared" si="19"/>
        <v/>
      </c>
      <c r="V116" s="23" t="str">
        <f t="shared" si="20"/>
        <v/>
      </c>
      <c r="W116" s="23" t="str">
        <f t="shared" si="21"/>
        <v/>
      </c>
      <c r="X116" s="23" t="str">
        <f t="shared" si="22"/>
        <v/>
      </c>
    </row>
    <row r="117" spans="1:24">
      <c r="A117" s="24" t="str">
        <f>IF(B117="","",Draw!A117)</f>
        <v/>
      </c>
      <c r="B117" s="25" t="str">
        <f>IFERROR(Draw!B117,"")</f>
        <v/>
      </c>
      <c r="C117" s="25" t="str">
        <f>IFERROR(Draw!C117,"")</f>
        <v/>
      </c>
      <c r="D117" s="85"/>
      <c r="E117" s="164">
        <v>1.1600000000000001E-7</v>
      </c>
      <c r="F117" s="133" t="str">
        <f t="shared" si="16"/>
        <v/>
      </c>
      <c r="G117" s="133" t="str">
        <f t="shared" si="31"/>
        <v/>
      </c>
      <c r="S117" s="23" t="str">
        <f t="shared" si="17"/>
        <v/>
      </c>
      <c r="T117" s="23" t="str">
        <f t="shared" si="18"/>
        <v/>
      </c>
      <c r="U117" s="23" t="str">
        <f t="shared" si="19"/>
        <v/>
      </c>
      <c r="V117" s="23" t="str">
        <f t="shared" si="20"/>
        <v/>
      </c>
      <c r="W117" s="23" t="str">
        <f t="shared" si="21"/>
        <v/>
      </c>
      <c r="X117" s="23" t="str">
        <f t="shared" si="22"/>
        <v/>
      </c>
    </row>
    <row r="118" spans="1:24">
      <c r="A118" s="24" t="str">
        <f>IF(B118="","",Draw!A118)</f>
        <v/>
      </c>
      <c r="B118" s="25" t="str">
        <f>IFERROR(Draw!B118,"")</f>
        <v/>
      </c>
      <c r="C118" s="25" t="str">
        <f>IFERROR(Draw!C118,"")</f>
        <v/>
      </c>
      <c r="D118" s="85"/>
      <c r="E118" s="164">
        <v>1.17E-7</v>
      </c>
      <c r="F118" s="133" t="str">
        <f t="shared" si="16"/>
        <v/>
      </c>
      <c r="G118" s="133" t="str">
        <f t="shared" si="31"/>
        <v/>
      </c>
      <c r="S118" s="23" t="str">
        <f t="shared" si="17"/>
        <v/>
      </c>
      <c r="T118" s="23" t="str">
        <f t="shared" si="18"/>
        <v/>
      </c>
      <c r="U118" s="23" t="str">
        <f t="shared" si="19"/>
        <v/>
      </c>
      <c r="V118" s="23" t="str">
        <f t="shared" si="20"/>
        <v/>
      </c>
      <c r="W118" s="23" t="str">
        <f t="shared" si="21"/>
        <v/>
      </c>
      <c r="X118" s="23" t="str">
        <f t="shared" si="22"/>
        <v/>
      </c>
    </row>
    <row r="119" spans="1:24">
      <c r="A119" s="24" t="str">
        <f>IF(B119="","",Draw!A119)</f>
        <v/>
      </c>
      <c r="B119" s="25" t="str">
        <f>IFERROR(Draw!B119,"")</f>
        <v/>
      </c>
      <c r="C119" s="25" t="str">
        <f>IFERROR(Draw!C119,"")</f>
        <v/>
      </c>
      <c r="D119" s="85"/>
      <c r="E119" s="164">
        <v>1.18E-7</v>
      </c>
      <c r="F119" s="133" t="str">
        <f t="shared" si="16"/>
        <v/>
      </c>
      <c r="G119" s="133" t="str">
        <f t="shared" si="31"/>
        <v/>
      </c>
      <c r="S119" s="23" t="str">
        <f t="shared" si="17"/>
        <v/>
      </c>
      <c r="T119" s="23" t="str">
        <f t="shared" si="18"/>
        <v/>
      </c>
      <c r="U119" s="23" t="str">
        <f t="shared" si="19"/>
        <v/>
      </c>
      <c r="V119" s="23" t="str">
        <f t="shared" si="20"/>
        <v/>
      </c>
      <c r="W119" s="23" t="str">
        <f t="shared" si="21"/>
        <v/>
      </c>
      <c r="X119" s="23" t="str">
        <f t="shared" si="22"/>
        <v/>
      </c>
    </row>
    <row r="120" spans="1:24">
      <c r="A120" s="24" t="str">
        <f>IF(B120="","",Draw!A120)</f>
        <v/>
      </c>
      <c r="B120" s="35" t="str">
        <f>IFERROR(Draw!B120,"")</f>
        <v/>
      </c>
      <c r="C120" s="35" t="str">
        <f>IFERROR(Draw!C120,"")</f>
        <v/>
      </c>
      <c r="D120" s="86"/>
      <c r="E120" s="164">
        <v>1.1899999999999999E-7</v>
      </c>
      <c r="F120" s="133" t="str">
        <f t="shared" si="16"/>
        <v/>
      </c>
      <c r="G120" s="133" t="str">
        <f t="shared" si="31"/>
        <v/>
      </c>
      <c r="S120" s="23" t="str">
        <f t="shared" si="17"/>
        <v/>
      </c>
      <c r="T120" s="23" t="str">
        <f t="shared" si="18"/>
        <v/>
      </c>
      <c r="U120" s="23" t="str">
        <f t="shared" si="19"/>
        <v/>
      </c>
      <c r="V120" s="23" t="str">
        <f t="shared" si="20"/>
        <v/>
      </c>
      <c r="W120" s="23" t="str">
        <f t="shared" si="21"/>
        <v/>
      </c>
      <c r="X120" s="23" t="str">
        <f t="shared" si="22"/>
        <v/>
      </c>
    </row>
    <row r="121" spans="1:24">
      <c r="A121" s="36"/>
      <c r="B121" s="37"/>
      <c r="C121" s="37"/>
      <c r="D121" s="94"/>
      <c r="E121" s="164">
        <v>1.1999999999999999E-7</v>
      </c>
      <c r="F121" s="133" t="str">
        <f t="shared" si="16"/>
        <v/>
      </c>
      <c r="G121" s="133"/>
      <c r="S121" s="23" t="str">
        <f t="shared" si="17"/>
        <v/>
      </c>
      <c r="T121" s="23" t="str">
        <f t="shared" si="18"/>
        <v/>
      </c>
      <c r="U121" s="23" t="str">
        <f t="shared" si="19"/>
        <v/>
      </c>
      <c r="V121" s="23" t="str">
        <f t="shared" si="20"/>
        <v/>
      </c>
      <c r="W121" s="23" t="str">
        <f t="shared" si="21"/>
        <v/>
      </c>
      <c r="X121" s="23" t="str">
        <f t="shared" si="22"/>
        <v/>
      </c>
    </row>
    <row r="122" spans="1:24">
      <c r="A122" s="24" t="str">
        <f>IF(B122="","",Draw!A122)</f>
        <v/>
      </c>
      <c r="B122" s="25" t="str">
        <f>IFERROR(Draw!B122,"")</f>
        <v/>
      </c>
      <c r="C122" s="25" t="str">
        <f>IFERROR(Draw!C122,"")</f>
        <v/>
      </c>
      <c r="D122" s="84"/>
      <c r="E122" s="164">
        <v>1.2100000000000001E-7</v>
      </c>
      <c r="F122" s="133" t="str">
        <f t="shared" si="16"/>
        <v/>
      </c>
      <c r="G122" s="133" t="str">
        <f t="shared" ref="G122:G126" si="32">IF(OR(AND(D122&gt;1,D122&lt;1050),D122="nt",D122=""),"","Not a valid input")</f>
        <v/>
      </c>
      <c r="S122" s="23" t="str">
        <f t="shared" si="17"/>
        <v/>
      </c>
      <c r="T122" s="23" t="str">
        <f t="shared" si="18"/>
        <v/>
      </c>
      <c r="U122" s="23" t="str">
        <f t="shared" si="19"/>
        <v/>
      </c>
      <c r="V122" s="23" t="str">
        <f t="shared" si="20"/>
        <v/>
      </c>
      <c r="W122" s="23" t="str">
        <f t="shared" si="21"/>
        <v/>
      </c>
      <c r="X122" s="23" t="str">
        <f t="shared" si="22"/>
        <v/>
      </c>
    </row>
    <row r="123" spans="1:24">
      <c r="A123" s="24" t="str">
        <f>IF(B123="","",Draw!A123)</f>
        <v/>
      </c>
      <c r="B123" s="25" t="str">
        <f>IFERROR(Draw!B123,"")</f>
        <v/>
      </c>
      <c r="C123" s="25" t="str">
        <f>IFERROR(Draw!C123,"")</f>
        <v/>
      </c>
      <c r="D123" s="85"/>
      <c r="E123" s="164">
        <v>1.2200000000000001E-7</v>
      </c>
      <c r="F123" s="133" t="str">
        <f t="shared" si="16"/>
        <v/>
      </c>
      <c r="G123" s="133" t="str">
        <f t="shared" si="32"/>
        <v/>
      </c>
      <c r="S123" s="23" t="str">
        <f t="shared" si="17"/>
        <v/>
      </c>
      <c r="T123" s="23" t="str">
        <f t="shared" si="18"/>
        <v/>
      </c>
      <c r="U123" s="23" t="str">
        <f t="shared" si="19"/>
        <v/>
      </c>
      <c r="V123" s="23" t="str">
        <f t="shared" si="20"/>
        <v/>
      </c>
      <c r="W123" s="23" t="str">
        <f t="shared" si="21"/>
        <v/>
      </c>
      <c r="X123" s="23" t="str">
        <f t="shared" si="22"/>
        <v/>
      </c>
    </row>
    <row r="124" spans="1:24">
      <c r="A124" s="24" t="str">
        <f>IF(B124="","",Draw!A124)</f>
        <v/>
      </c>
      <c r="B124" s="25" t="str">
        <f>IFERROR(Draw!B124,"")</f>
        <v/>
      </c>
      <c r="C124" s="25" t="str">
        <f>IFERROR(Draw!C124,"")</f>
        <v/>
      </c>
      <c r="D124" s="85"/>
      <c r="E124" s="164">
        <v>1.23E-7</v>
      </c>
      <c r="F124" s="133" t="str">
        <f t="shared" si="16"/>
        <v/>
      </c>
      <c r="G124" s="133" t="str">
        <f t="shared" si="32"/>
        <v/>
      </c>
      <c r="S124" s="23" t="str">
        <f t="shared" si="17"/>
        <v/>
      </c>
      <c r="T124" s="23" t="str">
        <f t="shared" si="18"/>
        <v/>
      </c>
      <c r="U124" s="23" t="str">
        <f t="shared" si="19"/>
        <v/>
      </c>
      <c r="V124" s="23" t="str">
        <f t="shared" si="20"/>
        <v/>
      </c>
      <c r="W124" s="23" t="str">
        <f t="shared" si="21"/>
        <v/>
      </c>
      <c r="X124" s="23" t="str">
        <f t="shared" si="22"/>
        <v/>
      </c>
    </row>
    <row r="125" spans="1:24">
      <c r="A125" s="24" t="str">
        <f>IF(B125="","",Draw!A125)</f>
        <v/>
      </c>
      <c r="B125" s="25" t="str">
        <f>IFERROR(Draw!B125,"")</f>
        <v/>
      </c>
      <c r="C125" s="25" t="str">
        <f>IFERROR(Draw!C125,"")</f>
        <v/>
      </c>
      <c r="D125" s="85"/>
      <c r="E125" s="164">
        <v>1.24E-7</v>
      </c>
      <c r="F125" s="133" t="str">
        <f t="shared" si="16"/>
        <v/>
      </c>
      <c r="G125" s="133" t="str">
        <f t="shared" si="32"/>
        <v/>
      </c>
      <c r="S125" s="23" t="str">
        <f t="shared" si="17"/>
        <v/>
      </c>
      <c r="T125" s="23" t="str">
        <f t="shared" si="18"/>
        <v/>
      </c>
      <c r="U125" s="23" t="str">
        <f t="shared" si="19"/>
        <v/>
      </c>
      <c r="V125" s="23" t="str">
        <f t="shared" si="20"/>
        <v/>
      </c>
      <c r="W125" s="23" t="str">
        <f t="shared" si="21"/>
        <v/>
      </c>
      <c r="X125" s="23" t="str">
        <f t="shared" si="22"/>
        <v/>
      </c>
    </row>
    <row r="126" spans="1:24">
      <c r="A126" s="24" t="str">
        <f>IF(B126="","",Draw!A126)</f>
        <v/>
      </c>
      <c r="B126" s="35" t="str">
        <f>IFERROR(Draw!B126,"")</f>
        <v/>
      </c>
      <c r="C126" s="35" t="str">
        <f>IFERROR(Draw!C126,"")</f>
        <v/>
      </c>
      <c r="D126" s="86"/>
      <c r="E126" s="164">
        <v>1.2499999999999999E-7</v>
      </c>
      <c r="F126" s="133" t="str">
        <f t="shared" si="16"/>
        <v/>
      </c>
      <c r="G126" s="133" t="str">
        <f t="shared" si="32"/>
        <v/>
      </c>
      <c r="S126" s="23" t="str">
        <f t="shared" si="17"/>
        <v/>
      </c>
      <c r="T126" s="23" t="str">
        <f t="shared" si="18"/>
        <v/>
      </c>
      <c r="U126" s="23" t="str">
        <f t="shared" si="19"/>
        <v/>
      </c>
      <c r="V126" s="23" t="str">
        <f t="shared" si="20"/>
        <v/>
      </c>
      <c r="W126" s="23" t="str">
        <f t="shared" si="21"/>
        <v/>
      </c>
      <c r="X126" s="23" t="str">
        <f t="shared" si="22"/>
        <v/>
      </c>
    </row>
    <row r="127" spans="1:24">
      <c r="A127" s="36"/>
      <c r="B127" s="37"/>
      <c r="C127" s="37"/>
      <c r="D127" s="94"/>
      <c r="E127" s="164">
        <v>1.2599999999999999E-7</v>
      </c>
      <c r="F127" s="133" t="str">
        <f t="shared" si="16"/>
        <v/>
      </c>
      <c r="G127" s="133"/>
      <c r="S127" s="23" t="str">
        <f t="shared" si="17"/>
        <v/>
      </c>
      <c r="T127" s="23" t="str">
        <f t="shared" si="18"/>
        <v/>
      </c>
      <c r="U127" s="23" t="str">
        <f t="shared" si="19"/>
        <v/>
      </c>
      <c r="V127" s="23" t="str">
        <f t="shared" si="20"/>
        <v/>
      </c>
      <c r="W127" s="23" t="str">
        <f t="shared" si="21"/>
        <v/>
      </c>
      <c r="X127" s="23" t="str">
        <f t="shared" si="22"/>
        <v/>
      </c>
    </row>
    <row r="128" spans="1:24">
      <c r="A128" s="24" t="str">
        <f>IF(B128="","",Draw!A128)</f>
        <v/>
      </c>
      <c r="B128" s="25" t="str">
        <f>IFERROR(Draw!B128,"")</f>
        <v/>
      </c>
      <c r="C128" s="25" t="str">
        <f>IFERROR(Draw!C128,"")</f>
        <v/>
      </c>
      <c r="D128" s="84"/>
      <c r="E128" s="164">
        <v>1.2700000000000001E-7</v>
      </c>
      <c r="F128" s="133" t="str">
        <f t="shared" si="16"/>
        <v/>
      </c>
      <c r="G128" s="133" t="str">
        <f t="shared" ref="G128:G132" si="33">IF(OR(AND(D128&gt;1,D128&lt;1050),D128="nt",D128=""),"","Not a valid input")</f>
        <v/>
      </c>
      <c r="S128" s="23" t="str">
        <f t="shared" si="17"/>
        <v/>
      </c>
      <c r="T128" s="23" t="str">
        <f t="shared" si="18"/>
        <v/>
      </c>
      <c r="U128" s="23" t="str">
        <f t="shared" si="19"/>
        <v/>
      </c>
      <c r="V128" s="23" t="str">
        <f t="shared" si="20"/>
        <v/>
      </c>
      <c r="W128" s="23" t="str">
        <f t="shared" si="21"/>
        <v/>
      </c>
      <c r="X128" s="23" t="str">
        <f t="shared" si="22"/>
        <v/>
      </c>
    </row>
    <row r="129" spans="1:24">
      <c r="A129" s="24" t="str">
        <f>IF(B129="","",Draw!A129)</f>
        <v/>
      </c>
      <c r="B129" s="25" t="str">
        <f>IFERROR(Draw!B129,"")</f>
        <v/>
      </c>
      <c r="C129" s="25" t="str">
        <f>IFERROR(Draw!C129,"")</f>
        <v/>
      </c>
      <c r="D129" s="85"/>
      <c r="E129" s="164">
        <v>1.2800000000000001E-7</v>
      </c>
      <c r="F129" s="133" t="str">
        <f t="shared" si="16"/>
        <v/>
      </c>
      <c r="G129" s="133" t="str">
        <f t="shared" si="33"/>
        <v/>
      </c>
      <c r="S129" s="23" t="str">
        <f t="shared" si="17"/>
        <v/>
      </c>
      <c r="T129" s="23" t="str">
        <f t="shared" si="18"/>
        <v/>
      </c>
      <c r="U129" s="23" t="str">
        <f t="shared" si="19"/>
        <v/>
      </c>
      <c r="V129" s="23" t="str">
        <f t="shared" si="20"/>
        <v/>
      </c>
      <c r="W129" s="23" t="str">
        <f t="shared" si="21"/>
        <v/>
      </c>
      <c r="X129" s="23" t="str">
        <f t="shared" si="22"/>
        <v/>
      </c>
    </row>
    <row r="130" spans="1:24">
      <c r="A130" s="24" t="str">
        <f>IF(B130="","",Draw!A130)</f>
        <v/>
      </c>
      <c r="B130" s="25" t="str">
        <f>IFERROR(Draw!B130,"")</f>
        <v/>
      </c>
      <c r="C130" s="25" t="str">
        <f>IFERROR(Draw!C130,"")</f>
        <v/>
      </c>
      <c r="D130" s="85"/>
      <c r="E130" s="164">
        <v>1.29E-7</v>
      </c>
      <c r="F130" s="133" t="str">
        <f t="shared" si="16"/>
        <v/>
      </c>
      <c r="G130" s="133" t="str">
        <f t="shared" si="33"/>
        <v/>
      </c>
      <c r="S130" s="23" t="str">
        <f t="shared" si="17"/>
        <v/>
      </c>
      <c r="T130" s="23" t="str">
        <f t="shared" si="18"/>
        <v/>
      </c>
      <c r="U130" s="23" t="str">
        <f t="shared" si="19"/>
        <v/>
      </c>
      <c r="V130" s="23" t="str">
        <f t="shared" si="20"/>
        <v/>
      </c>
      <c r="W130" s="23" t="str">
        <f t="shared" si="21"/>
        <v/>
      </c>
      <c r="X130" s="23" t="str">
        <f t="shared" si="22"/>
        <v/>
      </c>
    </row>
    <row r="131" spans="1:24">
      <c r="A131" s="24" t="str">
        <f>IF(B131="","",Draw!A131)</f>
        <v/>
      </c>
      <c r="B131" s="25" t="str">
        <f>IFERROR(Draw!B131,"")</f>
        <v/>
      </c>
      <c r="C131" s="25" t="str">
        <f>IFERROR(Draw!C131,"")</f>
        <v/>
      </c>
      <c r="D131" s="85"/>
      <c r="E131" s="164">
        <v>1.3E-7</v>
      </c>
      <c r="F131" s="133" t="str">
        <f t="shared" ref="F131:F194" si="34">IF(D131="nt",1000+E131,IF((D131+E131)&gt;5,D131+E131,""))</f>
        <v/>
      </c>
      <c r="G131" s="133" t="str">
        <f t="shared" si="33"/>
        <v/>
      </c>
      <c r="S131" s="23" t="str">
        <f t="shared" ref="S131:S194" si="35">IFERROR(VLOOKUP(F131,$Z$3:$AA$7,2,TRUE),"")</f>
        <v/>
      </c>
      <c r="T131" s="23" t="str">
        <f t="shared" ref="T131:T194" si="36">IFERROR(IF(S131=$T$1,F131,""),"")</f>
        <v/>
      </c>
      <c r="U131" s="23" t="str">
        <f t="shared" ref="U131:U194" si="37">IFERROR(IF($S131=$U$1,$F131,""),"")</f>
        <v/>
      </c>
      <c r="V131" s="23" t="str">
        <f t="shared" ref="V131:V194" si="38">IFERROR(IF($S131=$V$1,$F131,""),"")</f>
        <v/>
      </c>
      <c r="W131" s="23" t="str">
        <f t="shared" ref="W131:W194" si="39">IFERROR(IF($S131=$W$1,$F131,""),"")</f>
        <v/>
      </c>
      <c r="X131" s="23" t="str">
        <f t="shared" ref="X131:X194" si="40">IFERROR(IF($S131=$X$1,$F131,""),"")</f>
        <v/>
      </c>
    </row>
    <row r="132" spans="1:24">
      <c r="A132" s="24" t="str">
        <f>IF(B132="","",Draw!A132)</f>
        <v/>
      </c>
      <c r="B132" s="35" t="str">
        <f>IFERROR(Draw!B132,"")</f>
        <v/>
      </c>
      <c r="C132" s="35" t="str">
        <f>IFERROR(Draw!C132,"")</f>
        <v/>
      </c>
      <c r="D132" s="86"/>
      <c r="E132" s="164">
        <v>1.31E-7</v>
      </c>
      <c r="F132" s="133" t="str">
        <f t="shared" si="34"/>
        <v/>
      </c>
      <c r="G132" s="133" t="str">
        <f t="shared" si="33"/>
        <v/>
      </c>
      <c r="S132" s="23" t="str">
        <f t="shared" si="35"/>
        <v/>
      </c>
      <c r="T132" s="23" t="str">
        <f t="shared" si="36"/>
        <v/>
      </c>
      <c r="U132" s="23" t="str">
        <f t="shared" si="37"/>
        <v/>
      </c>
      <c r="V132" s="23" t="str">
        <f t="shared" si="38"/>
        <v/>
      </c>
      <c r="W132" s="23" t="str">
        <f t="shared" si="39"/>
        <v/>
      </c>
      <c r="X132" s="23" t="str">
        <f t="shared" si="40"/>
        <v/>
      </c>
    </row>
    <row r="133" spans="1:24">
      <c r="A133" s="36"/>
      <c r="B133" s="37"/>
      <c r="C133" s="37"/>
      <c r="D133" s="94"/>
      <c r="E133" s="164">
        <v>1.3199999999999999E-7</v>
      </c>
      <c r="F133" s="133" t="str">
        <f t="shared" si="34"/>
        <v/>
      </c>
      <c r="G133" s="133"/>
      <c r="S133" s="23" t="str">
        <f t="shared" si="35"/>
        <v/>
      </c>
      <c r="T133" s="23" t="str">
        <f t="shared" si="36"/>
        <v/>
      </c>
      <c r="U133" s="23" t="str">
        <f t="shared" si="37"/>
        <v/>
      </c>
      <c r="V133" s="23" t="str">
        <f t="shared" si="38"/>
        <v/>
      </c>
      <c r="W133" s="23" t="str">
        <f t="shared" si="39"/>
        <v/>
      </c>
      <c r="X133" s="23" t="str">
        <f t="shared" si="40"/>
        <v/>
      </c>
    </row>
    <row r="134" spans="1:24">
      <c r="A134" s="24" t="str">
        <f>IF(B134="","",Draw!A134)</f>
        <v/>
      </c>
      <c r="B134" s="25" t="str">
        <f>IFERROR(Draw!B134,"")</f>
        <v/>
      </c>
      <c r="C134" s="25" t="str">
        <f>IFERROR(Draw!C134,"")</f>
        <v/>
      </c>
      <c r="D134" s="84"/>
      <c r="E134" s="164">
        <v>1.3300000000000001E-7</v>
      </c>
      <c r="F134" s="133" t="str">
        <f t="shared" si="34"/>
        <v/>
      </c>
      <c r="G134" s="133" t="str">
        <f t="shared" ref="G134:G138" si="41">IF(OR(AND(D134&gt;1,D134&lt;1050),D134="nt",D134=""),"","Not a valid input")</f>
        <v/>
      </c>
      <c r="S134" s="23" t="str">
        <f t="shared" si="35"/>
        <v/>
      </c>
      <c r="T134" s="23" t="str">
        <f t="shared" si="36"/>
        <v/>
      </c>
      <c r="U134" s="23" t="str">
        <f t="shared" si="37"/>
        <v/>
      </c>
      <c r="V134" s="23" t="str">
        <f t="shared" si="38"/>
        <v/>
      </c>
      <c r="W134" s="23" t="str">
        <f t="shared" si="39"/>
        <v/>
      </c>
      <c r="X134" s="23" t="str">
        <f t="shared" si="40"/>
        <v/>
      </c>
    </row>
    <row r="135" spans="1:24">
      <c r="A135" s="24" t="str">
        <f>IF(B135="","",Draw!A135)</f>
        <v/>
      </c>
      <c r="B135" s="25" t="str">
        <f>IFERROR(Draw!B135,"")</f>
        <v/>
      </c>
      <c r="C135" s="25" t="str">
        <f>IFERROR(Draw!C135,"")</f>
        <v/>
      </c>
      <c r="D135" s="85"/>
      <c r="E135" s="164">
        <v>1.3400000000000001E-7</v>
      </c>
      <c r="F135" s="133" t="str">
        <f t="shared" si="34"/>
        <v/>
      </c>
      <c r="G135" s="133" t="str">
        <f t="shared" si="41"/>
        <v/>
      </c>
      <c r="S135" s="23" t="str">
        <f t="shared" si="35"/>
        <v/>
      </c>
      <c r="T135" s="23" t="str">
        <f t="shared" si="36"/>
        <v/>
      </c>
      <c r="U135" s="23" t="str">
        <f t="shared" si="37"/>
        <v/>
      </c>
      <c r="V135" s="23" t="str">
        <f t="shared" si="38"/>
        <v/>
      </c>
      <c r="W135" s="23" t="str">
        <f t="shared" si="39"/>
        <v/>
      </c>
      <c r="X135" s="23" t="str">
        <f t="shared" si="40"/>
        <v/>
      </c>
    </row>
    <row r="136" spans="1:24">
      <c r="A136" s="24" t="str">
        <f>IF(B136="","",Draw!A136)</f>
        <v/>
      </c>
      <c r="B136" s="25" t="str">
        <f>IFERROR(Draw!B136,"")</f>
        <v/>
      </c>
      <c r="C136" s="25" t="str">
        <f>IFERROR(Draw!C136,"")</f>
        <v/>
      </c>
      <c r="D136" s="85"/>
      <c r="E136" s="164">
        <v>1.35E-7</v>
      </c>
      <c r="F136" s="133" t="str">
        <f t="shared" si="34"/>
        <v/>
      </c>
      <c r="G136" s="133" t="str">
        <f t="shared" si="41"/>
        <v/>
      </c>
      <c r="S136" s="23" t="str">
        <f t="shared" si="35"/>
        <v/>
      </c>
      <c r="T136" s="23" t="str">
        <f t="shared" si="36"/>
        <v/>
      </c>
      <c r="U136" s="23" t="str">
        <f t="shared" si="37"/>
        <v/>
      </c>
      <c r="V136" s="23" t="str">
        <f t="shared" si="38"/>
        <v/>
      </c>
      <c r="W136" s="23" t="str">
        <f t="shared" si="39"/>
        <v/>
      </c>
      <c r="X136" s="23" t="str">
        <f t="shared" si="40"/>
        <v/>
      </c>
    </row>
    <row r="137" spans="1:24">
      <c r="A137" s="24" t="str">
        <f>IF(B137="","",Draw!A137)</f>
        <v/>
      </c>
      <c r="B137" s="25" t="str">
        <f>IFERROR(Draw!B137,"")</f>
        <v/>
      </c>
      <c r="C137" s="25" t="str">
        <f>IFERROR(Draw!C137,"")</f>
        <v/>
      </c>
      <c r="D137" s="85"/>
      <c r="E137" s="164">
        <v>1.36E-7</v>
      </c>
      <c r="F137" s="133" t="str">
        <f t="shared" si="34"/>
        <v/>
      </c>
      <c r="G137" s="133" t="str">
        <f t="shared" si="41"/>
        <v/>
      </c>
      <c r="S137" s="23" t="str">
        <f t="shared" si="35"/>
        <v/>
      </c>
      <c r="T137" s="23" t="str">
        <f t="shared" si="36"/>
        <v/>
      </c>
      <c r="U137" s="23" t="str">
        <f t="shared" si="37"/>
        <v/>
      </c>
      <c r="V137" s="23" t="str">
        <f t="shared" si="38"/>
        <v/>
      </c>
      <c r="W137" s="23" t="str">
        <f t="shared" si="39"/>
        <v/>
      </c>
      <c r="X137" s="23" t="str">
        <f t="shared" si="40"/>
        <v/>
      </c>
    </row>
    <row r="138" spans="1:24">
      <c r="A138" s="24" t="str">
        <f>IF(B138="","",Draw!A138)</f>
        <v/>
      </c>
      <c r="B138" s="35" t="str">
        <f>IFERROR(Draw!B138,"")</f>
        <v/>
      </c>
      <c r="C138" s="35" t="str">
        <f>IFERROR(Draw!C138,"")</f>
        <v/>
      </c>
      <c r="D138" s="86"/>
      <c r="E138" s="164">
        <v>1.37E-7</v>
      </c>
      <c r="F138" s="133" t="str">
        <f t="shared" si="34"/>
        <v/>
      </c>
      <c r="G138" s="133" t="str">
        <f t="shared" si="41"/>
        <v/>
      </c>
      <c r="S138" s="23" t="str">
        <f t="shared" si="35"/>
        <v/>
      </c>
      <c r="T138" s="23" t="str">
        <f t="shared" si="36"/>
        <v/>
      </c>
      <c r="U138" s="23" t="str">
        <f t="shared" si="37"/>
        <v/>
      </c>
      <c r="V138" s="23" t="str">
        <f t="shared" si="38"/>
        <v/>
      </c>
      <c r="W138" s="23" t="str">
        <f t="shared" si="39"/>
        <v/>
      </c>
      <c r="X138" s="23" t="str">
        <f t="shared" si="40"/>
        <v/>
      </c>
    </row>
    <row r="139" spans="1:24">
      <c r="A139" s="36"/>
      <c r="B139" s="37"/>
      <c r="C139" s="37"/>
      <c r="D139" s="94"/>
      <c r="E139" s="164">
        <v>1.3799999999999999E-7</v>
      </c>
      <c r="F139" s="133" t="str">
        <f t="shared" si="34"/>
        <v/>
      </c>
      <c r="G139" s="133"/>
      <c r="S139" s="23" t="str">
        <f t="shared" si="35"/>
        <v/>
      </c>
      <c r="T139" s="23" t="str">
        <f t="shared" si="36"/>
        <v/>
      </c>
      <c r="U139" s="23" t="str">
        <f t="shared" si="37"/>
        <v/>
      </c>
      <c r="V139" s="23" t="str">
        <f t="shared" si="38"/>
        <v/>
      </c>
      <c r="W139" s="23" t="str">
        <f t="shared" si="39"/>
        <v/>
      </c>
      <c r="X139" s="23" t="str">
        <f t="shared" si="40"/>
        <v/>
      </c>
    </row>
    <row r="140" spans="1:24">
      <c r="A140" s="24" t="str">
        <f>IF(B140="","",Draw!A140)</f>
        <v/>
      </c>
      <c r="B140" s="25" t="str">
        <f>IFERROR(Draw!B140,"")</f>
        <v/>
      </c>
      <c r="C140" s="25" t="str">
        <f>IFERROR(Draw!C140,"")</f>
        <v/>
      </c>
      <c r="D140" s="84"/>
      <c r="E140" s="164">
        <v>1.3899999999999999E-7</v>
      </c>
      <c r="F140" s="133" t="str">
        <f t="shared" si="34"/>
        <v/>
      </c>
      <c r="G140" s="133" t="str">
        <f t="shared" ref="G140:G144" si="42">IF(OR(AND(D140&gt;1,D140&lt;1050),D140="nt",D140=""),"","Not a valid input")</f>
        <v/>
      </c>
      <c r="S140" s="23" t="str">
        <f t="shared" si="35"/>
        <v/>
      </c>
      <c r="T140" s="23" t="str">
        <f t="shared" si="36"/>
        <v/>
      </c>
      <c r="U140" s="23" t="str">
        <f t="shared" si="37"/>
        <v/>
      </c>
      <c r="V140" s="23" t="str">
        <f t="shared" si="38"/>
        <v/>
      </c>
      <c r="W140" s="23" t="str">
        <f t="shared" si="39"/>
        <v/>
      </c>
      <c r="X140" s="23" t="str">
        <f t="shared" si="40"/>
        <v/>
      </c>
    </row>
    <row r="141" spans="1:24">
      <c r="A141" s="24" t="str">
        <f>IF(B141="","",Draw!A141)</f>
        <v/>
      </c>
      <c r="B141" s="25" t="str">
        <f>IFERROR(Draw!B141,"")</f>
        <v/>
      </c>
      <c r="C141" s="25" t="str">
        <f>IFERROR(Draw!C141,"")</f>
        <v/>
      </c>
      <c r="D141" s="85"/>
      <c r="E141" s="164">
        <v>1.4000000000000001E-7</v>
      </c>
      <c r="F141" s="133" t="str">
        <f t="shared" si="34"/>
        <v/>
      </c>
      <c r="G141" s="133" t="str">
        <f t="shared" si="42"/>
        <v/>
      </c>
      <c r="S141" s="23" t="str">
        <f t="shared" si="35"/>
        <v/>
      </c>
      <c r="T141" s="23" t="str">
        <f t="shared" si="36"/>
        <v/>
      </c>
      <c r="U141" s="23" t="str">
        <f t="shared" si="37"/>
        <v/>
      </c>
      <c r="V141" s="23" t="str">
        <f t="shared" si="38"/>
        <v/>
      </c>
      <c r="W141" s="23" t="str">
        <f t="shared" si="39"/>
        <v/>
      </c>
      <c r="X141" s="23" t="str">
        <f t="shared" si="40"/>
        <v/>
      </c>
    </row>
    <row r="142" spans="1:24">
      <c r="A142" s="24" t="str">
        <f>IF(B142="","",Draw!A142)</f>
        <v/>
      </c>
      <c r="B142" s="25" t="str">
        <f>IFERROR(Draw!B142,"")</f>
        <v/>
      </c>
      <c r="C142" s="25" t="str">
        <f>IFERROR(Draw!C142,"")</f>
        <v/>
      </c>
      <c r="D142" s="85"/>
      <c r="E142" s="164">
        <v>1.4100000000000001E-7</v>
      </c>
      <c r="F142" s="133" t="str">
        <f t="shared" si="34"/>
        <v/>
      </c>
      <c r="G142" s="133" t="str">
        <f t="shared" si="42"/>
        <v/>
      </c>
      <c r="S142" s="23" t="str">
        <f t="shared" si="35"/>
        <v/>
      </c>
      <c r="T142" s="23" t="str">
        <f t="shared" si="36"/>
        <v/>
      </c>
      <c r="U142" s="23" t="str">
        <f t="shared" si="37"/>
        <v/>
      </c>
      <c r="V142" s="23" t="str">
        <f t="shared" si="38"/>
        <v/>
      </c>
      <c r="W142" s="23" t="str">
        <f t="shared" si="39"/>
        <v/>
      </c>
      <c r="X142" s="23" t="str">
        <f t="shared" si="40"/>
        <v/>
      </c>
    </row>
    <row r="143" spans="1:24">
      <c r="A143" s="24" t="str">
        <f>IF(B143="","",Draw!A143)</f>
        <v/>
      </c>
      <c r="B143" s="25" t="str">
        <f>IFERROR(Draw!B143,"")</f>
        <v/>
      </c>
      <c r="C143" s="25" t="str">
        <f>IFERROR(Draw!C143,"")</f>
        <v/>
      </c>
      <c r="D143" s="85"/>
      <c r="E143" s="164">
        <v>1.42E-7</v>
      </c>
      <c r="F143" s="133" t="str">
        <f t="shared" si="34"/>
        <v/>
      </c>
      <c r="G143" s="133" t="str">
        <f t="shared" si="42"/>
        <v/>
      </c>
      <c r="S143" s="23" t="str">
        <f t="shared" si="35"/>
        <v/>
      </c>
      <c r="T143" s="23" t="str">
        <f t="shared" si="36"/>
        <v/>
      </c>
      <c r="U143" s="23" t="str">
        <f t="shared" si="37"/>
        <v/>
      </c>
      <c r="V143" s="23" t="str">
        <f t="shared" si="38"/>
        <v/>
      </c>
      <c r="W143" s="23" t="str">
        <f t="shared" si="39"/>
        <v/>
      </c>
      <c r="X143" s="23" t="str">
        <f t="shared" si="40"/>
        <v/>
      </c>
    </row>
    <row r="144" spans="1:24">
      <c r="A144" s="24" t="str">
        <f>IF(B144="","",Draw!A144)</f>
        <v/>
      </c>
      <c r="B144" s="35" t="str">
        <f>IFERROR(Draw!B144,"")</f>
        <v/>
      </c>
      <c r="C144" s="35" t="str">
        <f>IFERROR(Draw!C144,"")</f>
        <v/>
      </c>
      <c r="D144" s="86"/>
      <c r="E144" s="164">
        <v>1.43E-7</v>
      </c>
      <c r="F144" s="133" t="str">
        <f t="shared" si="34"/>
        <v/>
      </c>
      <c r="G144" s="133" t="str">
        <f t="shared" si="42"/>
        <v/>
      </c>
      <c r="S144" s="23" t="str">
        <f t="shared" si="35"/>
        <v/>
      </c>
      <c r="T144" s="23" t="str">
        <f t="shared" si="36"/>
        <v/>
      </c>
      <c r="U144" s="23" t="str">
        <f t="shared" si="37"/>
        <v/>
      </c>
      <c r="V144" s="23" t="str">
        <f t="shared" si="38"/>
        <v/>
      </c>
      <c r="W144" s="23" t="str">
        <f t="shared" si="39"/>
        <v/>
      </c>
      <c r="X144" s="23" t="str">
        <f t="shared" si="40"/>
        <v/>
      </c>
    </row>
    <row r="145" spans="1:24">
      <c r="A145" s="36"/>
      <c r="B145" s="37"/>
      <c r="C145" s="37"/>
      <c r="D145" s="94"/>
      <c r="E145" s="164">
        <v>1.4399999999999999E-7</v>
      </c>
      <c r="F145" s="133" t="str">
        <f t="shared" si="34"/>
        <v/>
      </c>
      <c r="G145" s="133"/>
      <c r="S145" s="23" t="str">
        <f t="shared" si="35"/>
        <v/>
      </c>
      <c r="T145" s="23" t="str">
        <f t="shared" si="36"/>
        <v/>
      </c>
      <c r="U145" s="23" t="str">
        <f t="shared" si="37"/>
        <v/>
      </c>
      <c r="V145" s="23" t="str">
        <f t="shared" si="38"/>
        <v/>
      </c>
      <c r="W145" s="23" t="str">
        <f t="shared" si="39"/>
        <v/>
      </c>
      <c r="X145" s="23" t="str">
        <f t="shared" si="40"/>
        <v/>
      </c>
    </row>
    <row r="146" spans="1:24">
      <c r="A146" s="24" t="str">
        <f>IF(B146="","",Draw!A146)</f>
        <v/>
      </c>
      <c r="B146" s="25" t="str">
        <f>IFERROR(Draw!B146,"")</f>
        <v/>
      </c>
      <c r="C146" s="25" t="str">
        <f>IFERROR(Draw!C146,"")</f>
        <v/>
      </c>
      <c r="D146" s="84"/>
      <c r="E146" s="164">
        <v>1.4499999999999999E-7</v>
      </c>
      <c r="F146" s="133" t="str">
        <f t="shared" si="34"/>
        <v/>
      </c>
      <c r="G146" s="133" t="str">
        <f t="shared" ref="G146:G150" si="43">IF(OR(AND(D146&gt;1,D146&lt;1050),D146="nt",D146=""),"","Not a valid input")</f>
        <v/>
      </c>
      <c r="S146" s="23" t="str">
        <f t="shared" si="35"/>
        <v/>
      </c>
      <c r="T146" s="23" t="str">
        <f t="shared" si="36"/>
        <v/>
      </c>
      <c r="U146" s="23" t="str">
        <f t="shared" si="37"/>
        <v/>
      </c>
      <c r="V146" s="23" t="str">
        <f t="shared" si="38"/>
        <v/>
      </c>
      <c r="W146" s="23" t="str">
        <f t="shared" si="39"/>
        <v/>
      </c>
      <c r="X146" s="23" t="str">
        <f t="shared" si="40"/>
        <v/>
      </c>
    </row>
    <row r="147" spans="1:24">
      <c r="A147" s="24" t="str">
        <f>IF(B147="","",Draw!A147)</f>
        <v/>
      </c>
      <c r="B147" s="25" t="str">
        <f>IFERROR(Draw!B147,"")</f>
        <v/>
      </c>
      <c r="C147" s="25" t="str">
        <f>IFERROR(Draw!C147,"")</f>
        <v/>
      </c>
      <c r="D147" s="85"/>
      <c r="E147" s="164">
        <v>1.4600000000000001E-7</v>
      </c>
      <c r="F147" s="133" t="str">
        <f t="shared" si="34"/>
        <v/>
      </c>
      <c r="G147" s="133" t="str">
        <f t="shared" si="43"/>
        <v/>
      </c>
      <c r="S147" s="23" t="str">
        <f t="shared" si="35"/>
        <v/>
      </c>
      <c r="T147" s="23" t="str">
        <f t="shared" si="36"/>
        <v/>
      </c>
      <c r="U147" s="23" t="str">
        <f t="shared" si="37"/>
        <v/>
      </c>
      <c r="V147" s="23" t="str">
        <f t="shared" si="38"/>
        <v/>
      </c>
      <c r="W147" s="23" t="str">
        <f t="shared" si="39"/>
        <v/>
      </c>
      <c r="X147" s="23" t="str">
        <f t="shared" si="40"/>
        <v/>
      </c>
    </row>
    <row r="148" spans="1:24">
      <c r="A148" s="24" t="str">
        <f>IF(B148="","",Draw!A148)</f>
        <v/>
      </c>
      <c r="B148" s="25" t="str">
        <f>IFERROR(Draw!B148,"")</f>
        <v/>
      </c>
      <c r="C148" s="25" t="str">
        <f>IFERROR(Draw!C148,"")</f>
        <v/>
      </c>
      <c r="D148" s="85"/>
      <c r="E148" s="164">
        <v>1.4700000000000001E-7</v>
      </c>
      <c r="F148" s="133" t="str">
        <f t="shared" si="34"/>
        <v/>
      </c>
      <c r="G148" s="133" t="str">
        <f t="shared" si="43"/>
        <v/>
      </c>
      <c r="S148" s="23" t="str">
        <f t="shared" si="35"/>
        <v/>
      </c>
      <c r="T148" s="23" t="str">
        <f t="shared" si="36"/>
        <v/>
      </c>
      <c r="U148" s="23" t="str">
        <f t="shared" si="37"/>
        <v/>
      </c>
      <c r="V148" s="23" t="str">
        <f t="shared" si="38"/>
        <v/>
      </c>
      <c r="W148" s="23" t="str">
        <f t="shared" si="39"/>
        <v/>
      </c>
      <c r="X148" s="23" t="str">
        <f t="shared" si="40"/>
        <v/>
      </c>
    </row>
    <row r="149" spans="1:24">
      <c r="A149" s="24" t="str">
        <f>IF(B149="","",Draw!A149)</f>
        <v/>
      </c>
      <c r="B149" s="25" t="str">
        <f>IFERROR(Draw!B149,"")</f>
        <v/>
      </c>
      <c r="C149" s="25" t="str">
        <f>IFERROR(Draw!C149,"")</f>
        <v/>
      </c>
      <c r="D149" s="85"/>
      <c r="E149" s="164">
        <v>1.48E-7</v>
      </c>
      <c r="F149" s="133" t="str">
        <f t="shared" si="34"/>
        <v/>
      </c>
      <c r="G149" s="133" t="str">
        <f t="shared" si="43"/>
        <v/>
      </c>
      <c r="S149" s="23" t="str">
        <f t="shared" si="35"/>
        <v/>
      </c>
      <c r="T149" s="23" t="str">
        <f t="shared" si="36"/>
        <v/>
      </c>
      <c r="U149" s="23" t="str">
        <f t="shared" si="37"/>
        <v/>
      </c>
      <c r="V149" s="23" t="str">
        <f t="shared" si="38"/>
        <v/>
      </c>
      <c r="W149" s="23" t="str">
        <f t="shared" si="39"/>
        <v/>
      </c>
      <c r="X149" s="23" t="str">
        <f t="shared" si="40"/>
        <v/>
      </c>
    </row>
    <row r="150" spans="1:24">
      <c r="A150" s="24" t="str">
        <f>IF(B150="","",Draw!A150)</f>
        <v/>
      </c>
      <c r="B150" s="35" t="str">
        <f>IFERROR(Draw!B150,"")</f>
        <v/>
      </c>
      <c r="C150" s="35" t="str">
        <f>IFERROR(Draw!C150,"")</f>
        <v/>
      </c>
      <c r="D150" s="86"/>
      <c r="E150" s="164">
        <v>1.49E-7</v>
      </c>
      <c r="F150" s="133" t="str">
        <f t="shared" si="34"/>
        <v/>
      </c>
      <c r="G150" s="133" t="str">
        <f t="shared" si="43"/>
        <v/>
      </c>
      <c r="S150" s="23" t="str">
        <f t="shared" si="35"/>
        <v/>
      </c>
      <c r="T150" s="23" t="str">
        <f t="shared" si="36"/>
        <v/>
      </c>
      <c r="U150" s="23" t="str">
        <f t="shared" si="37"/>
        <v/>
      </c>
      <c r="V150" s="23" t="str">
        <f t="shared" si="38"/>
        <v/>
      </c>
      <c r="W150" s="23" t="str">
        <f t="shared" si="39"/>
        <v/>
      </c>
      <c r="X150" s="23" t="str">
        <f t="shared" si="40"/>
        <v/>
      </c>
    </row>
    <row r="151" spans="1:24">
      <c r="A151" s="36"/>
      <c r="B151" s="37"/>
      <c r="C151" s="37"/>
      <c r="D151" s="94"/>
      <c r="E151" s="164">
        <v>1.4999999999999999E-7</v>
      </c>
      <c r="F151" s="133" t="str">
        <f t="shared" si="34"/>
        <v/>
      </c>
      <c r="G151" s="133"/>
      <c r="S151" s="23" t="str">
        <f t="shared" si="35"/>
        <v/>
      </c>
      <c r="T151" s="23" t="str">
        <f t="shared" si="36"/>
        <v/>
      </c>
      <c r="U151" s="23" t="str">
        <f t="shared" si="37"/>
        <v/>
      </c>
      <c r="V151" s="23" t="str">
        <f t="shared" si="38"/>
        <v/>
      </c>
      <c r="W151" s="23" t="str">
        <f t="shared" si="39"/>
        <v/>
      </c>
      <c r="X151" s="23" t="str">
        <f t="shared" si="40"/>
        <v/>
      </c>
    </row>
    <row r="152" spans="1:24">
      <c r="A152" s="24" t="str">
        <f>IF(B152="","",Draw!A152)</f>
        <v/>
      </c>
      <c r="B152" s="25" t="str">
        <f>IFERROR(Draw!B152,"")</f>
        <v/>
      </c>
      <c r="C152" s="25" t="str">
        <f>IFERROR(Draw!C152,"")</f>
        <v/>
      </c>
      <c r="D152" s="84"/>
      <c r="E152" s="164">
        <v>1.5099999999999999E-7</v>
      </c>
      <c r="F152" s="133" t="str">
        <f t="shared" si="34"/>
        <v/>
      </c>
      <c r="G152" s="133" t="str">
        <f t="shared" ref="G152:G156" si="44">IF(OR(AND(D152&gt;1,D152&lt;1050),D152="nt",D152=""),"","Not a valid input")</f>
        <v/>
      </c>
      <c r="S152" s="23" t="str">
        <f t="shared" si="35"/>
        <v/>
      </c>
      <c r="T152" s="23" t="str">
        <f t="shared" si="36"/>
        <v/>
      </c>
      <c r="U152" s="23" t="str">
        <f t="shared" si="37"/>
        <v/>
      </c>
      <c r="V152" s="23" t="str">
        <f t="shared" si="38"/>
        <v/>
      </c>
      <c r="W152" s="23" t="str">
        <f t="shared" si="39"/>
        <v/>
      </c>
      <c r="X152" s="23" t="str">
        <f t="shared" si="40"/>
        <v/>
      </c>
    </row>
    <row r="153" spans="1:24">
      <c r="A153" s="24" t="str">
        <f>IF(B153="","",Draw!A153)</f>
        <v/>
      </c>
      <c r="B153" s="25" t="str">
        <f>IFERROR(Draw!B153,"")</f>
        <v/>
      </c>
      <c r="C153" s="25" t="str">
        <f>IFERROR(Draw!C153,"")</f>
        <v/>
      </c>
      <c r="D153" s="85"/>
      <c r="E153" s="164">
        <v>1.5200000000000001E-7</v>
      </c>
      <c r="F153" s="133" t="str">
        <f t="shared" si="34"/>
        <v/>
      </c>
      <c r="G153" s="133" t="str">
        <f t="shared" si="44"/>
        <v/>
      </c>
      <c r="S153" s="23" t="str">
        <f t="shared" si="35"/>
        <v/>
      </c>
      <c r="T153" s="23" t="str">
        <f t="shared" si="36"/>
        <v/>
      </c>
      <c r="U153" s="23" t="str">
        <f t="shared" si="37"/>
        <v/>
      </c>
      <c r="V153" s="23" t="str">
        <f t="shared" si="38"/>
        <v/>
      </c>
      <c r="W153" s="23" t="str">
        <f t="shared" si="39"/>
        <v/>
      </c>
      <c r="X153" s="23" t="str">
        <f t="shared" si="40"/>
        <v/>
      </c>
    </row>
    <row r="154" spans="1:24">
      <c r="A154" s="24" t="str">
        <f>IF(B154="","",Draw!A154)</f>
        <v/>
      </c>
      <c r="B154" s="25" t="str">
        <f>IFERROR(Draw!B154,"")</f>
        <v/>
      </c>
      <c r="C154" s="25" t="str">
        <f>IFERROR(Draw!C154,"")</f>
        <v/>
      </c>
      <c r="D154" s="85"/>
      <c r="E154" s="164">
        <v>1.5300000000000001E-7</v>
      </c>
      <c r="F154" s="133" t="str">
        <f t="shared" si="34"/>
        <v/>
      </c>
      <c r="G154" s="133" t="str">
        <f t="shared" si="44"/>
        <v/>
      </c>
      <c r="S154" s="23" t="str">
        <f t="shared" si="35"/>
        <v/>
      </c>
      <c r="T154" s="23" t="str">
        <f t="shared" si="36"/>
        <v/>
      </c>
      <c r="U154" s="23" t="str">
        <f t="shared" si="37"/>
        <v/>
      </c>
      <c r="V154" s="23" t="str">
        <f t="shared" si="38"/>
        <v/>
      </c>
      <c r="W154" s="23" t="str">
        <f t="shared" si="39"/>
        <v/>
      </c>
      <c r="X154" s="23" t="str">
        <f t="shared" si="40"/>
        <v/>
      </c>
    </row>
    <row r="155" spans="1:24">
      <c r="A155" s="24" t="str">
        <f>IF(B155="","",Draw!A155)</f>
        <v/>
      </c>
      <c r="B155" s="25" t="str">
        <f>IFERROR(Draw!B155,"")</f>
        <v/>
      </c>
      <c r="C155" s="25" t="str">
        <f>IFERROR(Draw!C155,"")</f>
        <v/>
      </c>
      <c r="D155" s="85"/>
      <c r="E155" s="164">
        <v>1.54E-7</v>
      </c>
      <c r="F155" s="133" t="str">
        <f t="shared" si="34"/>
        <v/>
      </c>
      <c r="G155" s="133" t="str">
        <f t="shared" si="44"/>
        <v/>
      </c>
      <c r="S155" s="23" t="str">
        <f t="shared" si="35"/>
        <v/>
      </c>
      <c r="T155" s="23" t="str">
        <f t="shared" si="36"/>
        <v/>
      </c>
      <c r="U155" s="23" t="str">
        <f t="shared" si="37"/>
        <v/>
      </c>
      <c r="V155" s="23" t="str">
        <f t="shared" si="38"/>
        <v/>
      </c>
      <c r="W155" s="23" t="str">
        <f t="shared" si="39"/>
        <v/>
      </c>
      <c r="X155" s="23" t="str">
        <f t="shared" si="40"/>
        <v/>
      </c>
    </row>
    <row r="156" spans="1:24">
      <c r="A156" s="24" t="str">
        <f>IF(B156="","",Draw!A156)</f>
        <v/>
      </c>
      <c r="B156" s="35" t="str">
        <f>IFERROR(Draw!B156,"")</f>
        <v/>
      </c>
      <c r="C156" s="35" t="str">
        <f>IFERROR(Draw!C156,"")</f>
        <v/>
      </c>
      <c r="D156" s="86"/>
      <c r="E156" s="164">
        <v>1.55E-7</v>
      </c>
      <c r="F156" s="133" t="str">
        <f t="shared" si="34"/>
        <v/>
      </c>
      <c r="G156" s="133" t="str">
        <f t="shared" si="44"/>
        <v/>
      </c>
      <c r="S156" s="23" t="str">
        <f t="shared" si="35"/>
        <v/>
      </c>
      <c r="T156" s="23" t="str">
        <f t="shared" si="36"/>
        <v/>
      </c>
      <c r="U156" s="23" t="str">
        <f t="shared" si="37"/>
        <v/>
      </c>
      <c r="V156" s="23" t="str">
        <f t="shared" si="38"/>
        <v/>
      </c>
      <c r="W156" s="23" t="str">
        <f t="shared" si="39"/>
        <v/>
      </c>
      <c r="X156" s="23" t="str">
        <f t="shared" si="40"/>
        <v/>
      </c>
    </row>
    <row r="157" spans="1:24">
      <c r="A157" s="36"/>
      <c r="B157" s="37"/>
      <c r="C157" s="37"/>
      <c r="D157" s="94"/>
      <c r="E157" s="164">
        <v>1.5599999999999999E-7</v>
      </c>
      <c r="F157" s="133" t="str">
        <f t="shared" si="34"/>
        <v/>
      </c>
      <c r="G157" s="133"/>
      <c r="S157" s="23" t="str">
        <f t="shared" si="35"/>
        <v/>
      </c>
      <c r="T157" s="23" t="str">
        <f t="shared" si="36"/>
        <v/>
      </c>
      <c r="U157" s="23" t="str">
        <f t="shared" si="37"/>
        <v/>
      </c>
      <c r="V157" s="23" t="str">
        <f t="shared" si="38"/>
        <v/>
      </c>
      <c r="W157" s="23" t="str">
        <f t="shared" si="39"/>
        <v/>
      </c>
      <c r="X157" s="23" t="str">
        <f t="shared" si="40"/>
        <v/>
      </c>
    </row>
    <row r="158" spans="1:24">
      <c r="A158" s="24" t="str">
        <f>IF(B158="","",Draw!A158)</f>
        <v/>
      </c>
      <c r="B158" s="25" t="str">
        <f>IFERROR(Draw!B158,"")</f>
        <v/>
      </c>
      <c r="C158" s="25" t="str">
        <f>IFERROR(Draw!C158,"")</f>
        <v/>
      </c>
      <c r="D158" s="84"/>
      <c r="E158" s="164">
        <v>1.5699999999999999E-7</v>
      </c>
      <c r="F158" s="133" t="str">
        <f t="shared" si="34"/>
        <v/>
      </c>
      <c r="G158" s="133" t="str">
        <f t="shared" ref="G158:G162" si="45">IF(OR(AND(D158&gt;1,D158&lt;1050),D158="nt",D158=""),"","Not a valid input")</f>
        <v/>
      </c>
      <c r="S158" s="23" t="str">
        <f t="shared" si="35"/>
        <v/>
      </c>
      <c r="T158" s="23" t="str">
        <f t="shared" si="36"/>
        <v/>
      </c>
      <c r="U158" s="23" t="str">
        <f t="shared" si="37"/>
        <v/>
      </c>
      <c r="V158" s="23" t="str">
        <f t="shared" si="38"/>
        <v/>
      </c>
      <c r="W158" s="23" t="str">
        <f t="shared" si="39"/>
        <v/>
      </c>
      <c r="X158" s="23" t="str">
        <f t="shared" si="40"/>
        <v/>
      </c>
    </row>
    <row r="159" spans="1:24">
      <c r="A159" s="24" t="str">
        <f>IF(B159="","",Draw!A159)</f>
        <v/>
      </c>
      <c r="B159" s="25" t="str">
        <f>IFERROR(Draw!B159,"")</f>
        <v/>
      </c>
      <c r="C159" s="25" t="str">
        <f>IFERROR(Draw!C159,"")</f>
        <v/>
      </c>
      <c r="D159" s="85"/>
      <c r="E159" s="164">
        <v>1.5800000000000001E-7</v>
      </c>
      <c r="F159" s="133" t="str">
        <f t="shared" si="34"/>
        <v/>
      </c>
      <c r="G159" s="133" t="str">
        <f t="shared" si="45"/>
        <v/>
      </c>
      <c r="S159" s="23" t="str">
        <f t="shared" si="35"/>
        <v/>
      </c>
      <c r="T159" s="23" t="str">
        <f t="shared" si="36"/>
        <v/>
      </c>
      <c r="U159" s="23" t="str">
        <f t="shared" si="37"/>
        <v/>
      </c>
      <c r="V159" s="23" t="str">
        <f t="shared" si="38"/>
        <v/>
      </c>
      <c r="W159" s="23" t="str">
        <f t="shared" si="39"/>
        <v/>
      </c>
      <c r="X159" s="23" t="str">
        <f t="shared" si="40"/>
        <v/>
      </c>
    </row>
    <row r="160" spans="1:24">
      <c r="A160" s="24" t="str">
        <f>IF(B160="","",Draw!A160)</f>
        <v/>
      </c>
      <c r="B160" s="25" t="str">
        <f>IFERROR(Draw!B160,"")</f>
        <v/>
      </c>
      <c r="C160" s="25" t="str">
        <f>IFERROR(Draw!C160,"")</f>
        <v/>
      </c>
      <c r="D160" s="85"/>
      <c r="E160" s="164">
        <v>1.5900000000000001E-7</v>
      </c>
      <c r="F160" s="133" t="str">
        <f t="shared" si="34"/>
        <v/>
      </c>
      <c r="G160" s="133" t="str">
        <f t="shared" si="45"/>
        <v/>
      </c>
      <c r="S160" s="23" t="str">
        <f t="shared" si="35"/>
        <v/>
      </c>
      <c r="T160" s="23" t="str">
        <f t="shared" si="36"/>
        <v/>
      </c>
      <c r="U160" s="23" t="str">
        <f t="shared" si="37"/>
        <v/>
      </c>
      <c r="V160" s="23" t="str">
        <f t="shared" si="38"/>
        <v/>
      </c>
      <c r="W160" s="23" t="str">
        <f t="shared" si="39"/>
        <v/>
      </c>
      <c r="X160" s="23" t="str">
        <f t="shared" si="40"/>
        <v/>
      </c>
    </row>
    <row r="161" spans="1:24">
      <c r="A161" s="24" t="str">
        <f>IF(B161="","",Draw!A161)</f>
        <v/>
      </c>
      <c r="B161" s="25" t="str">
        <f>IFERROR(Draw!B161,"")</f>
        <v/>
      </c>
      <c r="C161" s="25" t="str">
        <f>IFERROR(Draw!C161,"")</f>
        <v/>
      </c>
      <c r="D161" s="85"/>
      <c r="E161" s="164">
        <v>1.6E-7</v>
      </c>
      <c r="F161" s="133" t="str">
        <f t="shared" si="34"/>
        <v/>
      </c>
      <c r="G161" s="133" t="str">
        <f t="shared" si="45"/>
        <v/>
      </c>
      <c r="S161" s="23" t="str">
        <f t="shared" si="35"/>
        <v/>
      </c>
      <c r="T161" s="23" t="str">
        <f t="shared" si="36"/>
        <v/>
      </c>
      <c r="U161" s="23" t="str">
        <f t="shared" si="37"/>
        <v/>
      </c>
      <c r="V161" s="23" t="str">
        <f t="shared" si="38"/>
        <v/>
      </c>
      <c r="W161" s="23" t="str">
        <f t="shared" si="39"/>
        <v/>
      </c>
      <c r="X161" s="23" t="str">
        <f t="shared" si="40"/>
        <v/>
      </c>
    </row>
    <row r="162" spans="1:24">
      <c r="A162" s="24" t="str">
        <f>IF(B162="","",Draw!A162)</f>
        <v/>
      </c>
      <c r="B162" s="35" t="str">
        <f>IFERROR(Draw!B162,"")</f>
        <v/>
      </c>
      <c r="C162" s="35" t="str">
        <f>IFERROR(Draw!C162,"")</f>
        <v/>
      </c>
      <c r="D162" s="86"/>
      <c r="E162" s="164">
        <v>1.61E-7</v>
      </c>
      <c r="F162" s="133" t="str">
        <f t="shared" si="34"/>
        <v/>
      </c>
      <c r="G162" s="133" t="str">
        <f t="shared" si="45"/>
        <v/>
      </c>
      <c r="S162" s="23" t="str">
        <f t="shared" si="35"/>
        <v/>
      </c>
      <c r="T162" s="23" t="str">
        <f t="shared" si="36"/>
        <v/>
      </c>
      <c r="U162" s="23" t="str">
        <f t="shared" si="37"/>
        <v/>
      </c>
      <c r="V162" s="23" t="str">
        <f t="shared" si="38"/>
        <v/>
      </c>
      <c r="W162" s="23" t="str">
        <f t="shared" si="39"/>
        <v/>
      </c>
      <c r="X162" s="23" t="str">
        <f t="shared" si="40"/>
        <v/>
      </c>
    </row>
    <row r="163" spans="1:24">
      <c r="A163" s="36"/>
      <c r="B163" s="37"/>
      <c r="C163" s="37"/>
      <c r="D163" s="94"/>
      <c r="E163" s="164">
        <v>1.6199999999999999E-7</v>
      </c>
      <c r="F163" s="133" t="str">
        <f t="shared" si="34"/>
        <v/>
      </c>
      <c r="G163" s="133"/>
      <c r="S163" s="23" t="str">
        <f t="shared" si="35"/>
        <v/>
      </c>
      <c r="T163" s="23" t="str">
        <f t="shared" si="36"/>
        <v/>
      </c>
      <c r="U163" s="23" t="str">
        <f t="shared" si="37"/>
        <v/>
      </c>
      <c r="V163" s="23" t="str">
        <f t="shared" si="38"/>
        <v/>
      </c>
      <c r="W163" s="23" t="str">
        <f t="shared" si="39"/>
        <v/>
      </c>
      <c r="X163" s="23" t="str">
        <f t="shared" si="40"/>
        <v/>
      </c>
    </row>
    <row r="164" spans="1:24">
      <c r="A164" s="24" t="str">
        <f>IF(B164="","",Draw!A164)</f>
        <v/>
      </c>
      <c r="B164" s="25" t="str">
        <f>IFERROR(Draw!B164,"")</f>
        <v/>
      </c>
      <c r="C164" s="25" t="str">
        <f>IFERROR(Draw!C164,"")</f>
        <v/>
      </c>
      <c r="D164" s="84"/>
      <c r="E164" s="164">
        <v>1.6299999999999999E-7</v>
      </c>
      <c r="F164" s="133" t="str">
        <f t="shared" si="34"/>
        <v/>
      </c>
      <c r="G164" s="133" t="str">
        <f t="shared" ref="G164:G168" si="46">IF(OR(AND(D164&gt;1,D164&lt;1050),D164="nt",D164=""),"","Not a valid input")</f>
        <v/>
      </c>
      <c r="S164" s="23" t="str">
        <f t="shared" si="35"/>
        <v/>
      </c>
      <c r="T164" s="23" t="str">
        <f t="shared" si="36"/>
        <v/>
      </c>
      <c r="U164" s="23" t="str">
        <f t="shared" si="37"/>
        <v/>
      </c>
      <c r="V164" s="23" t="str">
        <f t="shared" si="38"/>
        <v/>
      </c>
      <c r="W164" s="23" t="str">
        <f t="shared" si="39"/>
        <v/>
      </c>
      <c r="X164" s="23" t="str">
        <f t="shared" si="40"/>
        <v/>
      </c>
    </row>
    <row r="165" spans="1:24">
      <c r="A165" s="24" t="str">
        <f>IF(B165="","",Draw!A165)</f>
        <v/>
      </c>
      <c r="B165" s="25" t="str">
        <f>IFERROR(Draw!B165,"")</f>
        <v/>
      </c>
      <c r="C165" s="25" t="str">
        <f>IFERROR(Draw!C165,"")</f>
        <v/>
      </c>
      <c r="D165" s="85"/>
      <c r="E165" s="164">
        <v>1.6400000000000001E-7</v>
      </c>
      <c r="F165" s="133" t="str">
        <f t="shared" si="34"/>
        <v/>
      </c>
      <c r="G165" s="133" t="str">
        <f t="shared" si="46"/>
        <v/>
      </c>
      <c r="S165" s="23" t="str">
        <f t="shared" si="35"/>
        <v/>
      </c>
      <c r="T165" s="23" t="str">
        <f t="shared" si="36"/>
        <v/>
      </c>
      <c r="U165" s="23" t="str">
        <f t="shared" si="37"/>
        <v/>
      </c>
      <c r="V165" s="23" t="str">
        <f t="shared" si="38"/>
        <v/>
      </c>
      <c r="W165" s="23" t="str">
        <f t="shared" si="39"/>
        <v/>
      </c>
      <c r="X165" s="23" t="str">
        <f t="shared" si="40"/>
        <v/>
      </c>
    </row>
    <row r="166" spans="1:24">
      <c r="A166" s="24" t="str">
        <f>IF(B166="","",Draw!A166)</f>
        <v/>
      </c>
      <c r="B166" s="25" t="str">
        <f>IFERROR(Draw!B166,"")</f>
        <v/>
      </c>
      <c r="C166" s="25" t="str">
        <f>IFERROR(Draw!C166,"")</f>
        <v/>
      </c>
      <c r="D166" s="85"/>
      <c r="E166" s="164">
        <v>1.6500000000000001E-7</v>
      </c>
      <c r="F166" s="133" t="str">
        <f t="shared" si="34"/>
        <v/>
      </c>
      <c r="G166" s="133" t="str">
        <f t="shared" si="46"/>
        <v/>
      </c>
      <c r="S166" s="23" t="str">
        <f t="shared" si="35"/>
        <v/>
      </c>
      <c r="T166" s="23" t="str">
        <f t="shared" si="36"/>
        <v/>
      </c>
      <c r="U166" s="23" t="str">
        <f t="shared" si="37"/>
        <v/>
      </c>
      <c r="V166" s="23" t="str">
        <f t="shared" si="38"/>
        <v/>
      </c>
      <c r="W166" s="23" t="str">
        <f t="shared" si="39"/>
        <v/>
      </c>
      <c r="X166" s="23" t="str">
        <f t="shared" si="40"/>
        <v/>
      </c>
    </row>
    <row r="167" spans="1:24">
      <c r="A167" s="24" t="str">
        <f>IF(B167="","",Draw!A167)</f>
        <v/>
      </c>
      <c r="B167" s="25" t="str">
        <f>IFERROR(Draw!B167,"")</f>
        <v/>
      </c>
      <c r="C167" s="25" t="str">
        <f>IFERROR(Draw!C167,"")</f>
        <v/>
      </c>
      <c r="D167" s="85"/>
      <c r="E167" s="164">
        <v>1.66E-7</v>
      </c>
      <c r="F167" s="133" t="str">
        <f t="shared" si="34"/>
        <v/>
      </c>
      <c r="G167" s="133" t="str">
        <f t="shared" si="46"/>
        <v/>
      </c>
      <c r="S167" s="23" t="str">
        <f t="shared" si="35"/>
        <v/>
      </c>
      <c r="T167" s="23" t="str">
        <f t="shared" si="36"/>
        <v/>
      </c>
      <c r="U167" s="23" t="str">
        <f t="shared" si="37"/>
        <v/>
      </c>
      <c r="V167" s="23" t="str">
        <f t="shared" si="38"/>
        <v/>
      </c>
      <c r="W167" s="23" t="str">
        <f t="shared" si="39"/>
        <v/>
      </c>
      <c r="X167" s="23" t="str">
        <f t="shared" si="40"/>
        <v/>
      </c>
    </row>
    <row r="168" spans="1:24">
      <c r="A168" s="24" t="str">
        <f>IF(B168="","",Draw!A168)</f>
        <v/>
      </c>
      <c r="B168" s="35" t="str">
        <f>IFERROR(Draw!B168,"")</f>
        <v/>
      </c>
      <c r="C168" s="35" t="str">
        <f>IFERROR(Draw!C168,"")</f>
        <v/>
      </c>
      <c r="D168" s="86"/>
      <c r="E168" s="164">
        <v>1.67E-7</v>
      </c>
      <c r="F168" s="133" t="str">
        <f t="shared" si="34"/>
        <v/>
      </c>
      <c r="G168" s="133" t="str">
        <f t="shared" si="46"/>
        <v/>
      </c>
      <c r="S168" s="23" t="str">
        <f t="shared" si="35"/>
        <v/>
      </c>
      <c r="T168" s="23" t="str">
        <f t="shared" si="36"/>
        <v/>
      </c>
      <c r="U168" s="23" t="str">
        <f t="shared" si="37"/>
        <v/>
      </c>
      <c r="V168" s="23" t="str">
        <f t="shared" si="38"/>
        <v/>
      </c>
      <c r="W168" s="23" t="str">
        <f t="shared" si="39"/>
        <v/>
      </c>
      <c r="X168" s="23" t="str">
        <f t="shared" si="40"/>
        <v/>
      </c>
    </row>
    <row r="169" spans="1:24">
      <c r="A169" s="36"/>
      <c r="B169" s="37"/>
      <c r="C169" s="37"/>
      <c r="D169" s="94"/>
      <c r="E169" s="164">
        <v>1.68E-7</v>
      </c>
      <c r="F169" s="133" t="str">
        <f t="shared" si="34"/>
        <v/>
      </c>
      <c r="G169" s="133"/>
      <c r="S169" s="23" t="str">
        <f t="shared" si="35"/>
        <v/>
      </c>
      <c r="T169" s="23" t="str">
        <f t="shared" si="36"/>
        <v/>
      </c>
      <c r="U169" s="23" t="str">
        <f t="shared" si="37"/>
        <v/>
      </c>
      <c r="V169" s="23" t="str">
        <f t="shared" si="38"/>
        <v/>
      </c>
      <c r="W169" s="23" t="str">
        <f t="shared" si="39"/>
        <v/>
      </c>
      <c r="X169" s="23" t="str">
        <f t="shared" si="40"/>
        <v/>
      </c>
    </row>
    <row r="170" spans="1:24">
      <c r="A170" s="24" t="str">
        <f>IF(B170="","",Draw!A170)</f>
        <v/>
      </c>
      <c r="B170" s="25" t="str">
        <f>IFERROR(Draw!B170,"")</f>
        <v/>
      </c>
      <c r="C170" s="25" t="str">
        <f>IFERROR(Draw!C170,"")</f>
        <v/>
      </c>
      <c r="D170" s="84"/>
      <c r="E170" s="164">
        <v>1.6899999999999999E-7</v>
      </c>
      <c r="F170" s="133" t="str">
        <f t="shared" si="34"/>
        <v/>
      </c>
      <c r="G170" s="133" t="str">
        <f t="shared" ref="G170:G174" si="47">IF(OR(AND(D170&gt;1,D170&lt;1050),D170="nt",D170=""),"","Not a valid input")</f>
        <v/>
      </c>
      <c r="S170" s="23" t="str">
        <f t="shared" si="35"/>
        <v/>
      </c>
      <c r="T170" s="23" t="str">
        <f t="shared" si="36"/>
        <v/>
      </c>
      <c r="U170" s="23" t="str">
        <f t="shared" si="37"/>
        <v/>
      </c>
      <c r="V170" s="23" t="str">
        <f t="shared" si="38"/>
        <v/>
      </c>
      <c r="W170" s="23" t="str">
        <f t="shared" si="39"/>
        <v/>
      </c>
      <c r="X170" s="23" t="str">
        <f t="shared" si="40"/>
        <v/>
      </c>
    </row>
    <row r="171" spans="1:24">
      <c r="A171" s="24" t="str">
        <f>IF(B171="","",Draw!A171)</f>
        <v/>
      </c>
      <c r="B171" s="25" t="str">
        <f>IFERROR(Draw!B171,"")</f>
        <v/>
      </c>
      <c r="C171" s="25" t="str">
        <f>IFERROR(Draw!C171,"")</f>
        <v/>
      </c>
      <c r="D171" s="85"/>
      <c r="E171" s="164">
        <v>1.6999999999999999E-7</v>
      </c>
      <c r="F171" s="133" t="str">
        <f t="shared" si="34"/>
        <v/>
      </c>
      <c r="G171" s="133" t="str">
        <f t="shared" si="47"/>
        <v/>
      </c>
      <c r="S171" s="23" t="str">
        <f t="shared" si="35"/>
        <v/>
      </c>
      <c r="T171" s="23" t="str">
        <f t="shared" si="36"/>
        <v/>
      </c>
      <c r="U171" s="23" t="str">
        <f t="shared" si="37"/>
        <v/>
      </c>
      <c r="V171" s="23" t="str">
        <f t="shared" si="38"/>
        <v/>
      </c>
      <c r="W171" s="23" t="str">
        <f t="shared" si="39"/>
        <v/>
      </c>
      <c r="X171" s="23" t="str">
        <f t="shared" si="40"/>
        <v/>
      </c>
    </row>
    <row r="172" spans="1:24">
      <c r="A172" s="24" t="str">
        <f>IF(B172="","",Draw!A172)</f>
        <v/>
      </c>
      <c r="B172" s="25" t="str">
        <f>IFERROR(Draw!B172,"")</f>
        <v/>
      </c>
      <c r="C172" s="25" t="str">
        <f>IFERROR(Draw!C172,"")</f>
        <v/>
      </c>
      <c r="D172" s="85"/>
      <c r="E172" s="164">
        <v>1.7100000000000001E-7</v>
      </c>
      <c r="F172" s="133" t="str">
        <f t="shared" si="34"/>
        <v/>
      </c>
      <c r="G172" s="133" t="str">
        <f t="shared" si="47"/>
        <v/>
      </c>
      <c r="S172" s="23" t="str">
        <f t="shared" si="35"/>
        <v/>
      </c>
      <c r="T172" s="23" t="str">
        <f t="shared" si="36"/>
        <v/>
      </c>
      <c r="U172" s="23" t="str">
        <f t="shared" si="37"/>
        <v/>
      </c>
      <c r="V172" s="23" t="str">
        <f t="shared" si="38"/>
        <v/>
      </c>
      <c r="W172" s="23" t="str">
        <f t="shared" si="39"/>
        <v/>
      </c>
      <c r="X172" s="23" t="str">
        <f t="shared" si="40"/>
        <v/>
      </c>
    </row>
    <row r="173" spans="1:24">
      <c r="A173" s="24" t="str">
        <f>IF(B173="","",Draw!A173)</f>
        <v/>
      </c>
      <c r="B173" s="25" t="str">
        <f>IFERROR(Draw!B173,"")</f>
        <v/>
      </c>
      <c r="C173" s="25" t="str">
        <f>IFERROR(Draw!C173,"")</f>
        <v/>
      </c>
      <c r="D173" s="85"/>
      <c r="E173" s="164">
        <v>1.72E-7</v>
      </c>
      <c r="F173" s="133" t="str">
        <f t="shared" si="34"/>
        <v/>
      </c>
      <c r="G173" s="133" t="str">
        <f t="shared" si="47"/>
        <v/>
      </c>
      <c r="S173" s="23" t="str">
        <f t="shared" si="35"/>
        <v/>
      </c>
      <c r="T173" s="23" t="str">
        <f t="shared" si="36"/>
        <v/>
      </c>
      <c r="U173" s="23" t="str">
        <f t="shared" si="37"/>
        <v/>
      </c>
      <c r="V173" s="23" t="str">
        <f t="shared" si="38"/>
        <v/>
      </c>
      <c r="W173" s="23" t="str">
        <f t="shared" si="39"/>
        <v/>
      </c>
      <c r="X173" s="23" t="str">
        <f t="shared" si="40"/>
        <v/>
      </c>
    </row>
    <row r="174" spans="1:24">
      <c r="A174" s="24" t="str">
        <f>IF(B174="","",Draw!A174)</f>
        <v/>
      </c>
      <c r="B174" s="35" t="str">
        <f>IFERROR(Draw!B174,"")</f>
        <v/>
      </c>
      <c r="C174" s="35" t="str">
        <f>IFERROR(Draw!C174,"")</f>
        <v/>
      </c>
      <c r="D174" s="86"/>
      <c r="E174" s="164">
        <v>1.73E-7</v>
      </c>
      <c r="F174" s="133" t="str">
        <f t="shared" si="34"/>
        <v/>
      </c>
      <c r="G174" s="133" t="str">
        <f t="shared" si="47"/>
        <v/>
      </c>
      <c r="S174" s="23" t="str">
        <f t="shared" si="35"/>
        <v/>
      </c>
      <c r="T174" s="23" t="str">
        <f t="shared" si="36"/>
        <v/>
      </c>
      <c r="U174" s="23" t="str">
        <f t="shared" si="37"/>
        <v/>
      </c>
      <c r="V174" s="23" t="str">
        <f t="shared" si="38"/>
        <v/>
      </c>
      <c r="W174" s="23" t="str">
        <f t="shared" si="39"/>
        <v/>
      </c>
      <c r="X174" s="23" t="str">
        <f t="shared" si="40"/>
        <v/>
      </c>
    </row>
    <row r="175" spans="1:24">
      <c r="A175" s="36"/>
      <c r="B175" s="37"/>
      <c r="C175" s="37"/>
      <c r="D175" s="94"/>
      <c r="E175" s="164">
        <v>1.74E-7</v>
      </c>
      <c r="F175" s="133" t="str">
        <f t="shared" si="34"/>
        <v/>
      </c>
      <c r="G175" s="133"/>
      <c r="S175" s="23" t="str">
        <f t="shared" si="35"/>
        <v/>
      </c>
      <c r="T175" s="23" t="str">
        <f t="shared" si="36"/>
        <v/>
      </c>
      <c r="U175" s="23" t="str">
        <f t="shared" si="37"/>
        <v/>
      </c>
      <c r="V175" s="23" t="str">
        <f t="shared" si="38"/>
        <v/>
      </c>
      <c r="W175" s="23" t="str">
        <f t="shared" si="39"/>
        <v/>
      </c>
      <c r="X175" s="23" t="str">
        <f t="shared" si="40"/>
        <v/>
      </c>
    </row>
    <row r="176" spans="1:24">
      <c r="A176" s="24" t="str">
        <f>IF(B176="","",Draw!A176)</f>
        <v/>
      </c>
      <c r="B176" s="25" t="str">
        <f>IFERROR(Draw!B176,"")</f>
        <v/>
      </c>
      <c r="C176" s="25" t="str">
        <f>IFERROR(Draw!C176,"")</f>
        <v/>
      </c>
      <c r="D176" s="84"/>
      <c r="E176" s="164">
        <v>1.7499999999999999E-7</v>
      </c>
      <c r="F176" s="133" t="str">
        <f t="shared" si="34"/>
        <v/>
      </c>
      <c r="G176" s="133" t="str">
        <f t="shared" ref="G176:G180" si="48">IF(OR(AND(D176&gt;1,D176&lt;1050),D176="nt",D176=""),"","Not a valid input")</f>
        <v/>
      </c>
      <c r="S176" s="23" t="str">
        <f t="shared" si="35"/>
        <v/>
      </c>
      <c r="T176" s="23" t="str">
        <f t="shared" si="36"/>
        <v/>
      </c>
      <c r="U176" s="23" t="str">
        <f t="shared" si="37"/>
        <v/>
      </c>
      <c r="V176" s="23" t="str">
        <f t="shared" si="38"/>
        <v/>
      </c>
      <c r="W176" s="23" t="str">
        <f t="shared" si="39"/>
        <v/>
      </c>
      <c r="X176" s="23" t="str">
        <f t="shared" si="40"/>
        <v/>
      </c>
    </row>
    <row r="177" spans="1:24">
      <c r="A177" s="24" t="str">
        <f>IF(B177="","",Draw!A177)</f>
        <v/>
      </c>
      <c r="B177" s="25" t="str">
        <f>IFERROR(Draw!B177,"")</f>
        <v/>
      </c>
      <c r="C177" s="25" t="str">
        <f>IFERROR(Draw!C177,"")</f>
        <v/>
      </c>
      <c r="D177" s="85"/>
      <c r="E177" s="164">
        <v>1.7599999999999999E-7</v>
      </c>
      <c r="F177" s="133" t="str">
        <f t="shared" si="34"/>
        <v/>
      </c>
      <c r="G177" s="133" t="str">
        <f t="shared" si="48"/>
        <v/>
      </c>
      <c r="S177" s="23" t="str">
        <f t="shared" si="35"/>
        <v/>
      </c>
      <c r="T177" s="23" t="str">
        <f t="shared" si="36"/>
        <v/>
      </c>
      <c r="U177" s="23" t="str">
        <f t="shared" si="37"/>
        <v/>
      </c>
      <c r="V177" s="23" t="str">
        <f t="shared" si="38"/>
        <v/>
      </c>
      <c r="W177" s="23" t="str">
        <f t="shared" si="39"/>
        <v/>
      </c>
      <c r="X177" s="23" t="str">
        <f t="shared" si="40"/>
        <v/>
      </c>
    </row>
    <row r="178" spans="1:24">
      <c r="A178" s="24" t="str">
        <f>IF(B178="","",Draw!A178)</f>
        <v/>
      </c>
      <c r="B178" s="25" t="str">
        <f>IFERROR(Draw!B178,"")</f>
        <v/>
      </c>
      <c r="C178" s="25" t="str">
        <f>IFERROR(Draw!C178,"")</f>
        <v/>
      </c>
      <c r="D178" s="85"/>
      <c r="E178" s="164">
        <v>1.7700000000000001E-7</v>
      </c>
      <c r="F178" s="133" t="str">
        <f t="shared" si="34"/>
        <v/>
      </c>
      <c r="G178" s="133" t="str">
        <f t="shared" si="48"/>
        <v/>
      </c>
      <c r="S178" s="23" t="str">
        <f t="shared" si="35"/>
        <v/>
      </c>
      <c r="T178" s="23" t="str">
        <f t="shared" si="36"/>
        <v/>
      </c>
      <c r="U178" s="23" t="str">
        <f t="shared" si="37"/>
        <v/>
      </c>
      <c r="V178" s="23" t="str">
        <f t="shared" si="38"/>
        <v/>
      </c>
      <c r="W178" s="23" t="str">
        <f t="shared" si="39"/>
        <v/>
      </c>
      <c r="X178" s="23" t="str">
        <f t="shared" si="40"/>
        <v/>
      </c>
    </row>
    <row r="179" spans="1:24">
      <c r="A179" s="24" t="str">
        <f>IF(B179="","",Draw!A179)</f>
        <v/>
      </c>
      <c r="B179" s="25" t="str">
        <f>IFERROR(Draw!B179,"")</f>
        <v/>
      </c>
      <c r="C179" s="25" t="str">
        <f>IFERROR(Draw!C179,"")</f>
        <v/>
      </c>
      <c r="D179" s="85"/>
      <c r="E179" s="164">
        <v>1.7800000000000001E-7</v>
      </c>
      <c r="F179" s="133" t="str">
        <f t="shared" si="34"/>
        <v/>
      </c>
      <c r="G179" s="133" t="str">
        <f t="shared" si="48"/>
        <v/>
      </c>
      <c r="S179" s="23" t="str">
        <f t="shared" si="35"/>
        <v/>
      </c>
      <c r="T179" s="23" t="str">
        <f t="shared" si="36"/>
        <v/>
      </c>
      <c r="U179" s="23" t="str">
        <f t="shared" si="37"/>
        <v/>
      </c>
      <c r="V179" s="23" t="str">
        <f t="shared" si="38"/>
        <v/>
      </c>
      <c r="W179" s="23" t="str">
        <f t="shared" si="39"/>
        <v/>
      </c>
      <c r="X179" s="23" t="str">
        <f t="shared" si="40"/>
        <v/>
      </c>
    </row>
    <row r="180" spans="1:24">
      <c r="A180" s="24" t="str">
        <f>IF(B180="","",Draw!A180)</f>
        <v/>
      </c>
      <c r="B180" s="35" t="str">
        <f>IFERROR(Draw!B180,"")</f>
        <v/>
      </c>
      <c r="C180" s="35" t="str">
        <f>IFERROR(Draw!C180,"")</f>
        <v/>
      </c>
      <c r="D180" s="86"/>
      <c r="E180" s="164">
        <v>1.79E-7</v>
      </c>
      <c r="F180" s="133" t="str">
        <f t="shared" si="34"/>
        <v/>
      </c>
      <c r="G180" s="133" t="str">
        <f t="shared" si="48"/>
        <v/>
      </c>
      <c r="S180" s="23" t="str">
        <f t="shared" si="35"/>
        <v/>
      </c>
      <c r="T180" s="23" t="str">
        <f t="shared" si="36"/>
        <v/>
      </c>
      <c r="U180" s="23" t="str">
        <f t="shared" si="37"/>
        <v/>
      </c>
      <c r="V180" s="23" t="str">
        <f t="shared" si="38"/>
        <v/>
      </c>
      <c r="W180" s="23" t="str">
        <f t="shared" si="39"/>
        <v/>
      </c>
      <c r="X180" s="23" t="str">
        <f t="shared" si="40"/>
        <v/>
      </c>
    </row>
    <row r="181" spans="1:24">
      <c r="A181" s="36"/>
      <c r="B181" s="37"/>
      <c r="C181" s="37"/>
      <c r="D181" s="94"/>
      <c r="E181" s="164">
        <v>1.8E-7</v>
      </c>
      <c r="F181" s="133" t="str">
        <f t="shared" si="34"/>
        <v/>
      </c>
      <c r="G181" s="133"/>
      <c r="S181" s="23" t="str">
        <f t="shared" si="35"/>
        <v/>
      </c>
      <c r="T181" s="23" t="str">
        <f t="shared" si="36"/>
        <v/>
      </c>
      <c r="U181" s="23" t="str">
        <f t="shared" si="37"/>
        <v/>
      </c>
      <c r="V181" s="23" t="str">
        <f t="shared" si="38"/>
        <v/>
      </c>
      <c r="W181" s="23" t="str">
        <f t="shared" si="39"/>
        <v/>
      </c>
      <c r="X181" s="23" t="str">
        <f t="shared" si="40"/>
        <v/>
      </c>
    </row>
    <row r="182" spans="1:24">
      <c r="A182" s="24" t="str">
        <f>IF(B182="","",Draw!A182)</f>
        <v/>
      </c>
      <c r="B182" s="25" t="str">
        <f>IFERROR(Draw!B182,"")</f>
        <v/>
      </c>
      <c r="C182" s="25" t="str">
        <f>IFERROR(Draw!C182,"")</f>
        <v/>
      </c>
      <c r="D182" s="84"/>
      <c r="E182" s="164">
        <v>1.8099999999999999E-7</v>
      </c>
      <c r="F182" s="133" t="str">
        <f t="shared" si="34"/>
        <v/>
      </c>
      <c r="G182" s="133" t="str">
        <f t="shared" ref="G182:G186" si="49">IF(OR(AND(D182&gt;1,D182&lt;1050),D182="nt",D182=""),"","Not a valid input")</f>
        <v/>
      </c>
      <c r="S182" s="23" t="str">
        <f t="shared" si="35"/>
        <v/>
      </c>
      <c r="T182" s="23" t="str">
        <f t="shared" si="36"/>
        <v/>
      </c>
      <c r="U182" s="23" t="str">
        <f t="shared" si="37"/>
        <v/>
      </c>
      <c r="V182" s="23" t="str">
        <f t="shared" si="38"/>
        <v/>
      </c>
      <c r="W182" s="23" t="str">
        <f t="shared" si="39"/>
        <v/>
      </c>
      <c r="X182" s="23" t="str">
        <f t="shared" si="40"/>
        <v/>
      </c>
    </row>
    <row r="183" spans="1:24">
      <c r="A183" s="24" t="str">
        <f>IF(B183="","",Draw!A183)</f>
        <v/>
      </c>
      <c r="B183" s="25" t="str">
        <f>IFERROR(Draw!B183,"")</f>
        <v/>
      </c>
      <c r="C183" s="25" t="str">
        <f>IFERROR(Draw!C183,"")</f>
        <v/>
      </c>
      <c r="D183" s="85"/>
      <c r="E183" s="164">
        <v>1.8199999999999999E-7</v>
      </c>
      <c r="F183" s="133" t="str">
        <f t="shared" si="34"/>
        <v/>
      </c>
      <c r="G183" s="133" t="str">
        <f t="shared" si="49"/>
        <v/>
      </c>
      <c r="S183" s="23" t="str">
        <f t="shared" si="35"/>
        <v/>
      </c>
      <c r="T183" s="23" t="str">
        <f t="shared" si="36"/>
        <v/>
      </c>
      <c r="U183" s="23" t="str">
        <f t="shared" si="37"/>
        <v/>
      </c>
      <c r="V183" s="23" t="str">
        <f t="shared" si="38"/>
        <v/>
      </c>
      <c r="W183" s="23" t="str">
        <f t="shared" si="39"/>
        <v/>
      </c>
      <c r="X183" s="23" t="str">
        <f t="shared" si="40"/>
        <v/>
      </c>
    </row>
    <row r="184" spans="1:24">
      <c r="A184" s="24" t="str">
        <f>IF(B184="","",Draw!A184)</f>
        <v/>
      </c>
      <c r="B184" s="25" t="str">
        <f>IFERROR(Draw!B184,"")</f>
        <v/>
      </c>
      <c r="C184" s="25" t="str">
        <f>IFERROR(Draw!C184,"")</f>
        <v/>
      </c>
      <c r="D184" s="85"/>
      <c r="E184" s="164">
        <v>1.8300000000000001E-7</v>
      </c>
      <c r="F184" s="133" t="str">
        <f t="shared" si="34"/>
        <v/>
      </c>
      <c r="G184" s="133" t="str">
        <f t="shared" si="49"/>
        <v/>
      </c>
      <c r="S184" s="23" t="str">
        <f t="shared" si="35"/>
        <v/>
      </c>
      <c r="T184" s="23" t="str">
        <f t="shared" si="36"/>
        <v/>
      </c>
      <c r="U184" s="23" t="str">
        <f t="shared" si="37"/>
        <v/>
      </c>
      <c r="V184" s="23" t="str">
        <f t="shared" si="38"/>
        <v/>
      </c>
      <c r="W184" s="23" t="str">
        <f t="shared" si="39"/>
        <v/>
      </c>
      <c r="X184" s="23" t="str">
        <f t="shared" si="40"/>
        <v/>
      </c>
    </row>
    <row r="185" spans="1:24">
      <c r="A185" s="24" t="str">
        <f>IF(B185="","",Draw!A185)</f>
        <v/>
      </c>
      <c r="B185" s="25" t="str">
        <f>IFERROR(Draw!B185,"")</f>
        <v/>
      </c>
      <c r="C185" s="25" t="str">
        <f>IFERROR(Draw!C185,"")</f>
        <v/>
      </c>
      <c r="D185" s="85"/>
      <c r="E185" s="164">
        <v>1.8400000000000001E-7</v>
      </c>
      <c r="F185" s="133" t="str">
        <f t="shared" si="34"/>
        <v/>
      </c>
      <c r="G185" s="133" t="str">
        <f t="shared" si="49"/>
        <v/>
      </c>
      <c r="S185" s="23" t="str">
        <f t="shared" si="35"/>
        <v/>
      </c>
      <c r="T185" s="23" t="str">
        <f t="shared" si="36"/>
        <v/>
      </c>
      <c r="U185" s="23" t="str">
        <f t="shared" si="37"/>
        <v/>
      </c>
      <c r="V185" s="23" t="str">
        <f t="shared" si="38"/>
        <v/>
      </c>
      <c r="W185" s="23" t="str">
        <f t="shared" si="39"/>
        <v/>
      </c>
      <c r="X185" s="23" t="str">
        <f t="shared" si="40"/>
        <v/>
      </c>
    </row>
    <row r="186" spans="1:24">
      <c r="A186" s="24" t="str">
        <f>IF(B186="","",Draw!A186)</f>
        <v/>
      </c>
      <c r="B186" s="35" t="str">
        <f>IFERROR(Draw!B186,"")</f>
        <v/>
      </c>
      <c r="C186" s="35" t="str">
        <f>IFERROR(Draw!C186,"")</f>
        <v/>
      </c>
      <c r="D186" s="86"/>
      <c r="E186" s="164">
        <v>1.85E-7</v>
      </c>
      <c r="F186" s="133" t="str">
        <f t="shared" si="34"/>
        <v/>
      </c>
      <c r="G186" s="133" t="str">
        <f t="shared" si="49"/>
        <v/>
      </c>
      <c r="S186" s="23" t="str">
        <f t="shared" si="35"/>
        <v/>
      </c>
      <c r="T186" s="23" t="str">
        <f t="shared" si="36"/>
        <v/>
      </c>
      <c r="U186" s="23" t="str">
        <f t="shared" si="37"/>
        <v/>
      </c>
      <c r="V186" s="23" t="str">
        <f t="shared" si="38"/>
        <v/>
      </c>
      <c r="W186" s="23" t="str">
        <f t="shared" si="39"/>
        <v/>
      </c>
      <c r="X186" s="23" t="str">
        <f t="shared" si="40"/>
        <v/>
      </c>
    </row>
    <row r="187" spans="1:24">
      <c r="A187" s="36"/>
      <c r="B187" s="37"/>
      <c r="C187" s="37"/>
      <c r="D187" s="94"/>
      <c r="E187" s="164">
        <v>1.86E-7</v>
      </c>
      <c r="F187" s="133" t="str">
        <f t="shared" si="34"/>
        <v/>
      </c>
      <c r="G187" s="133"/>
      <c r="S187" s="23" t="str">
        <f t="shared" si="35"/>
        <v/>
      </c>
      <c r="T187" s="23" t="str">
        <f t="shared" si="36"/>
        <v/>
      </c>
      <c r="U187" s="23" t="str">
        <f t="shared" si="37"/>
        <v/>
      </c>
      <c r="V187" s="23" t="str">
        <f t="shared" si="38"/>
        <v/>
      </c>
      <c r="W187" s="23" t="str">
        <f t="shared" si="39"/>
        <v/>
      </c>
      <c r="X187" s="23" t="str">
        <f t="shared" si="40"/>
        <v/>
      </c>
    </row>
    <row r="188" spans="1:24">
      <c r="A188" s="24" t="str">
        <f>IF(B188="","",Draw!A188)</f>
        <v/>
      </c>
      <c r="B188" s="25" t="str">
        <f>IFERROR(Draw!B188,"")</f>
        <v/>
      </c>
      <c r="C188" s="25" t="str">
        <f>IFERROR(Draw!C188,"")</f>
        <v/>
      </c>
      <c r="D188" s="84"/>
      <c r="E188" s="164">
        <v>1.8699999999999999E-7</v>
      </c>
      <c r="F188" s="133" t="str">
        <f t="shared" si="34"/>
        <v/>
      </c>
      <c r="G188" s="133" t="str">
        <f t="shared" ref="G188:G192" si="50">IF(OR(AND(D188&gt;1,D188&lt;1050),D188="nt",D188=""),"","Not a valid input")</f>
        <v/>
      </c>
      <c r="S188" s="23" t="str">
        <f t="shared" si="35"/>
        <v/>
      </c>
      <c r="T188" s="23" t="str">
        <f t="shared" si="36"/>
        <v/>
      </c>
      <c r="U188" s="23" t="str">
        <f t="shared" si="37"/>
        <v/>
      </c>
      <c r="V188" s="23" t="str">
        <f t="shared" si="38"/>
        <v/>
      </c>
      <c r="W188" s="23" t="str">
        <f t="shared" si="39"/>
        <v/>
      </c>
      <c r="X188" s="23" t="str">
        <f t="shared" si="40"/>
        <v/>
      </c>
    </row>
    <row r="189" spans="1:24">
      <c r="A189" s="24" t="str">
        <f>IF(B189="","",Draw!A189)</f>
        <v/>
      </c>
      <c r="B189" s="25" t="str">
        <f>IFERROR(Draw!B189,"")</f>
        <v/>
      </c>
      <c r="C189" s="25" t="str">
        <f>IFERROR(Draw!C189,"")</f>
        <v/>
      </c>
      <c r="D189" s="85"/>
      <c r="E189" s="164">
        <v>1.8799999999999999E-7</v>
      </c>
      <c r="F189" s="133" t="str">
        <f t="shared" si="34"/>
        <v/>
      </c>
      <c r="G189" s="133" t="str">
        <f t="shared" si="50"/>
        <v/>
      </c>
      <c r="S189" s="23" t="str">
        <f t="shared" si="35"/>
        <v/>
      </c>
      <c r="T189" s="23" t="str">
        <f t="shared" si="36"/>
        <v/>
      </c>
      <c r="U189" s="23" t="str">
        <f t="shared" si="37"/>
        <v/>
      </c>
      <c r="V189" s="23" t="str">
        <f t="shared" si="38"/>
        <v/>
      </c>
      <c r="W189" s="23" t="str">
        <f t="shared" si="39"/>
        <v/>
      </c>
      <c r="X189" s="23" t="str">
        <f t="shared" si="40"/>
        <v/>
      </c>
    </row>
    <row r="190" spans="1:24">
      <c r="A190" s="24" t="str">
        <f>IF(B190="","",Draw!A190)</f>
        <v/>
      </c>
      <c r="B190" s="25" t="str">
        <f>IFERROR(Draw!B190,"")</f>
        <v/>
      </c>
      <c r="C190" s="25" t="str">
        <f>IFERROR(Draw!C190,"")</f>
        <v/>
      </c>
      <c r="D190" s="85"/>
      <c r="E190" s="164">
        <v>1.8900000000000001E-7</v>
      </c>
      <c r="F190" s="133" t="str">
        <f t="shared" si="34"/>
        <v/>
      </c>
      <c r="G190" s="133" t="str">
        <f t="shared" si="50"/>
        <v/>
      </c>
      <c r="S190" s="23" t="str">
        <f t="shared" si="35"/>
        <v/>
      </c>
      <c r="T190" s="23" t="str">
        <f t="shared" si="36"/>
        <v/>
      </c>
      <c r="U190" s="23" t="str">
        <f t="shared" si="37"/>
        <v/>
      </c>
      <c r="V190" s="23" t="str">
        <f t="shared" si="38"/>
        <v/>
      </c>
      <c r="W190" s="23" t="str">
        <f t="shared" si="39"/>
        <v/>
      </c>
      <c r="X190" s="23" t="str">
        <f t="shared" si="40"/>
        <v/>
      </c>
    </row>
    <row r="191" spans="1:24">
      <c r="A191" s="24" t="str">
        <f>IF(B191="","",Draw!A191)</f>
        <v/>
      </c>
      <c r="B191" s="25" t="str">
        <f>IFERROR(Draw!B191,"")</f>
        <v/>
      </c>
      <c r="C191" s="25" t="str">
        <f>IFERROR(Draw!C191,"")</f>
        <v/>
      </c>
      <c r="D191" s="85"/>
      <c r="E191" s="164">
        <v>1.9000000000000001E-7</v>
      </c>
      <c r="F191" s="133" t="str">
        <f t="shared" si="34"/>
        <v/>
      </c>
      <c r="G191" s="133" t="str">
        <f t="shared" si="50"/>
        <v/>
      </c>
      <c r="S191" s="23" t="str">
        <f t="shared" si="35"/>
        <v/>
      </c>
      <c r="T191" s="23" t="str">
        <f t="shared" si="36"/>
        <v/>
      </c>
      <c r="U191" s="23" t="str">
        <f t="shared" si="37"/>
        <v/>
      </c>
      <c r="V191" s="23" t="str">
        <f t="shared" si="38"/>
        <v/>
      </c>
      <c r="W191" s="23" t="str">
        <f t="shared" si="39"/>
        <v/>
      </c>
      <c r="X191" s="23" t="str">
        <f t="shared" si="40"/>
        <v/>
      </c>
    </row>
    <row r="192" spans="1:24">
      <c r="A192" s="24" t="str">
        <f>IF(B192="","",Draw!A192)</f>
        <v/>
      </c>
      <c r="B192" s="35" t="str">
        <f>IFERROR(Draw!B192,"")</f>
        <v/>
      </c>
      <c r="C192" s="35" t="str">
        <f>IFERROR(Draw!C192,"")</f>
        <v/>
      </c>
      <c r="D192" s="86"/>
      <c r="E192" s="164">
        <v>1.91E-7</v>
      </c>
      <c r="F192" s="133" t="str">
        <f t="shared" si="34"/>
        <v/>
      </c>
      <c r="G192" s="133" t="str">
        <f t="shared" si="50"/>
        <v/>
      </c>
      <c r="S192" s="23" t="str">
        <f t="shared" si="35"/>
        <v/>
      </c>
      <c r="T192" s="23" t="str">
        <f t="shared" si="36"/>
        <v/>
      </c>
      <c r="U192" s="23" t="str">
        <f t="shared" si="37"/>
        <v/>
      </c>
      <c r="V192" s="23" t="str">
        <f t="shared" si="38"/>
        <v/>
      </c>
      <c r="W192" s="23" t="str">
        <f t="shared" si="39"/>
        <v/>
      </c>
      <c r="X192" s="23" t="str">
        <f t="shared" si="40"/>
        <v/>
      </c>
    </row>
    <row r="193" spans="1:24">
      <c r="A193" s="36"/>
      <c r="B193" s="37"/>
      <c r="C193" s="37"/>
      <c r="D193" s="94"/>
      <c r="E193" s="164">
        <v>1.92E-7</v>
      </c>
      <c r="F193" s="133" t="str">
        <f t="shared" si="34"/>
        <v/>
      </c>
      <c r="G193" s="133"/>
      <c r="S193" s="23" t="str">
        <f t="shared" si="35"/>
        <v/>
      </c>
      <c r="T193" s="23" t="str">
        <f t="shared" si="36"/>
        <v/>
      </c>
      <c r="U193" s="23" t="str">
        <f t="shared" si="37"/>
        <v/>
      </c>
      <c r="V193" s="23" t="str">
        <f t="shared" si="38"/>
        <v/>
      </c>
      <c r="W193" s="23" t="str">
        <f t="shared" si="39"/>
        <v/>
      </c>
      <c r="X193" s="23" t="str">
        <f t="shared" si="40"/>
        <v/>
      </c>
    </row>
    <row r="194" spans="1:24">
      <c r="A194" s="24" t="str">
        <f>IF(B194="","",Draw!A194)</f>
        <v/>
      </c>
      <c r="B194" s="25" t="str">
        <f>IFERROR(Draw!B194,"")</f>
        <v/>
      </c>
      <c r="C194" s="25" t="str">
        <f>IFERROR(Draw!C194,"")</f>
        <v/>
      </c>
      <c r="D194" s="84"/>
      <c r="E194" s="164">
        <v>1.9299999999999999E-7</v>
      </c>
      <c r="F194" s="133" t="str">
        <f t="shared" si="34"/>
        <v/>
      </c>
      <c r="G194" s="133" t="str">
        <f t="shared" ref="G194:G198" si="51">IF(OR(AND(D194&gt;1,D194&lt;1050),D194="nt",D194=""),"","Not a valid input")</f>
        <v/>
      </c>
      <c r="S194" s="23" t="str">
        <f t="shared" si="35"/>
        <v/>
      </c>
      <c r="T194" s="23" t="str">
        <f t="shared" si="36"/>
        <v/>
      </c>
      <c r="U194" s="23" t="str">
        <f t="shared" si="37"/>
        <v/>
      </c>
      <c r="V194" s="23" t="str">
        <f t="shared" si="38"/>
        <v/>
      </c>
      <c r="W194" s="23" t="str">
        <f t="shared" si="39"/>
        <v/>
      </c>
      <c r="X194" s="23" t="str">
        <f t="shared" si="40"/>
        <v/>
      </c>
    </row>
    <row r="195" spans="1:24">
      <c r="A195" s="24" t="str">
        <f>IF(B195="","",Draw!A195)</f>
        <v/>
      </c>
      <c r="B195" s="25" t="str">
        <f>IFERROR(Draw!B195,"")</f>
        <v/>
      </c>
      <c r="C195" s="25" t="str">
        <f>IFERROR(Draw!C195,"")</f>
        <v/>
      </c>
      <c r="D195" s="85"/>
      <c r="E195" s="164">
        <v>1.9399999999999999E-7</v>
      </c>
      <c r="F195" s="133" t="str">
        <f t="shared" ref="F195:F258" si="52">IF(D195="nt",1000+E195,IF((D195+E195)&gt;5,D195+E195,""))</f>
        <v/>
      </c>
      <c r="G195" s="133" t="str">
        <f t="shared" si="51"/>
        <v/>
      </c>
      <c r="S195" s="23" t="str">
        <f t="shared" ref="S195:S258" si="53">IFERROR(VLOOKUP(F195,$Z$3:$AA$7,2,TRUE),"")</f>
        <v/>
      </c>
      <c r="T195" s="23" t="str">
        <f t="shared" ref="T195:T258" si="54">IFERROR(IF(S195=$T$1,F195,""),"")</f>
        <v/>
      </c>
      <c r="U195" s="23" t="str">
        <f t="shared" ref="U195:U258" si="55">IFERROR(IF($S195=$U$1,$F195,""),"")</f>
        <v/>
      </c>
      <c r="V195" s="23" t="str">
        <f t="shared" ref="V195:V258" si="56">IFERROR(IF($S195=$V$1,$F195,""),"")</f>
        <v/>
      </c>
      <c r="W195" s="23" t="str">
        <f t="shared" ref="W195:W258" si="57">IFERROR(IF($S195=$W$1,$F195,""),"")</f>
        <v/>
      </c>
      <c r="X195" s="23" t="str">
        <f t="shared" ref="X195:X258" si="58">IFERROR(IF($S195=$X$1,$F195,""),"")</f>
        <v/>
      </c>
    </row>
    <row r="196" spans="1:24">
      <c r="A196" s="24" t="str">
        <f>IF(B196="","",Draw!A196)</f>
        <v/>
      </c>
      <c r="B196" s="25" t="str">
        <f>IFERROR(Draw!B196,"")</f>
        <v/>
      </c>
      <c r="C196" s="25" t="str">
        <f>IFERROR(Draw!C196,"")</f>
        <v/>
      </c>
      <c r="D196" s="85"/>
      <c r="E196" s="164">
        <v>1.9500000000000001E-7</v>
      </c>
      <c r="F196" s="133" t="str">
        <f t="shared" si="52"/>
        <v/>
      </c>
      <c r="G196" s="133" t="str">
        <f t="shared" si="51"/>
        <v/>
      </c>
      <c r="S196" s="23" t="str">
        <f t="shared" si="53"/>
        <v/>
      </c>
      <c r="T196" s="23" t="str">
        <f t="shared" si="54"/>
        <v/>
      </c>
      <c r="U196" s="23" t="str">
        <f t="shared" si="55"/>
        <v/>
      </c>
      <c r="V196" s="23" t="str">
        <f t="shared" si="56"/>
        <v/>
      </c>
      <c r="W196" s="23" t="str">
        <f t="shared" si="57"/>
        <v/>
      </c>
      <c r="X196" s="23" t="str">
        <f t="shared" si="58"/>
        <v/>
      </c>
    </row>
    <row r="197" spans="1:24">
      <c r="A197" s="24" t="str">
        <f>IF(B197="","",Draw!A197)</f>
        <v/>
      </c>
      <c r="B197" s="25" t="str">
        <f>IFERROR(Draw!B197,"")</f>
        <v/>
      </c>
      <c r="C197" s="25" t="str">
        <f>IFERROR(Draw!C197,"")</f>
        <v/>
      </c>
      <c r="D197" s="85"/>
      <c r="E197" s="164">
        <v>1.9600000000000001E-7</v>
      </c>
      <c r="F197" s="133" t="str">
        <f t="shared" si="52"/>
        <v/>
      </c>
      <c r="G197" s="133" t="str">
        <f t="shared" si="51"/>
        <v/>
      </c>
      <c r="S197" s="23" t="str">
        <f t="shared" si="53"/>
        <v/>
      </c>
      <c r="T197" s="23" t="str">
        <f t="shared" si="54"/>
        <v/>
      </c>
      <c r="U197" s="23" t="str">
        <f t="shared" si="55"/>
        <v/>
      </c>
      <c r="V197" s="23" t="str">
        <f t="shared" si="56"/>
        <v/>
      </c>
      <c r="W197" s="23" t="str">
        <f t="shared" si="57"/>
        <v/>
      </c>
      <c r="X197" s="23" t="str">
        <f t="shared" si="58"/>
        <v/>
      </c>
    </row>
    <row r="198" spans="1:24">
      <c r="A198" s="24" t="str">
        <f>IF(B198="","",Draw!A198)</f>
        <v/>
      </c>
      <c r="B198" s="35" t="str">
        <f>IFERROR(Draw!B198,"")</f>
        <v/>
      </c>
      <c r="C198" s="35" t="str">
        <f>IFERROR(Draw!C198,"")</f>
        <v/>
      </c>
      <c r="D198" s="86"/>
      <c r="E198" s="164">
        <v>1.97E-7</v>
      </c>
      <c r="F198" s="133" t="str">
        <f t="shared" si="52"/>
        <v/>
      </c>
      <c r="G198" s="133" t="str">
        <f t="shared" si="51"/>
        <v/>
      </c>
      <c r="S198" s="23" t="str">
        <f t="shared" si="53"/>
        <v/>
      </c>
      <c r="T198" s="23" t="str">
        <f t="shared" si="54"/>
        <v/>
      </c>
      <c r="U198" s="23" t="str">
        <f t="shared" si="55"/>
        <v/>
      </c>
      <c r="V198" s="23" t="str">
        <f t="shared" si="56"/>
        <v/>
      </c>
      <c r="W198" s="23" t="str">
        <f t="shared" si="57"/>
        <v/>
      </c>
      <c r="X198" s="23" t="str">
        <f t="shared" si="58"/>
        <v/>
      </c>
    </row>
    <row r="199" spans="1:24">
      <c r="A199" s="36"/>
      <c r="B199" s="37"/>
      <c r="C199" s="37"/>
      <c r="D199" s="94"/>
      <c r="E199" s="164">
        <v>1.98E-7</v>
      </c>
      <c r="F199" s="133" t="str">
        <f t="shared" si="52"/>
        <v/>
      </c>
      <c r="G199" s="133"/>
      <c r="S199" s="23" t="str">
        <f t="shared" si="53"/>
        <v/>
      </c>
      <c r="T199" s="23" t="str">
        <f t="shared" si="54"/>
        <v/>
      </c>
      <c r="U199" s="23" t="str">
        <f t="shared" si="55"/>
        <v/>
      </c>
      <c r="V199" s="23" t="str">
        <f t="shared" si="56"/>
        <v/>
      </c>
      <c r="W199" s="23" t="str">
        <f t="shared" si="57"/>
        <v/>
      </c>
      <c r="X199" s="23" t="str">
        <f t="shared" si="58"/>
        <v/>
      </c>
    </row>
    <row r="200" spans="1:24">
      <c r="A200" s="24" t="str">
        <f>IF(B200="","",Draw!A200)</f>
        <v/>
      </c>
      <c r="B200" s="25" t="str">
        <f>IFERROR(Draw!B200,"")</f>
        <v/>
      </c>
      <c r="C200" s="25" t="str">
        <f>IFERROR(Draw!C200,"")</f>
        <v/>
      </c>
      <c r="D200" s="84"/>
      <c r="E200" s="164">
        <v>1.99E-7</v>
      </c>
      <c r="F200" s="133" t="str">
        <f t="shared" si="52"/>
        <v/>
      </c>
      <c r="G200" s="133" t="str">
        <f t="shared" ref="G200:G204" si="59">IF(OR(AND(D200&gt;1,D200&lt;1050),D200="nt",D200=""),"","Not a valid input")</f>
        <v/>
      </c>
      <c r="S200" s="23" t="str">
        <f t="shared" si="53"/>
        <v/>
      </c>
      <c r="T200" s="23" t="str">
        <f t="shared" si="54"/>
        <v/>
      </c>
      <c r="U200" s="23" t="str">
        <f t="shared" si="55"/>
        <v/>
      </c>
      <c r="V200" s="23" t="str">
        <f t="shared" si="56"/>
        <v/>
      </c>
      <c r="W200" s="23" t="str">
        <f t="shared" si="57"/>
        <v/>
      </c>
      <c r="X200" s="23" t="str">
        <f t="shared" si="58"/>
        <v/>
      </c>
    </row>
    <row r="201" spans="1:24">
      <c r="A201" s="24" t="str">
        <f>IF(B201="","",Draw!A201)</f>
        <v/>
      </c>
      <c r="B201" s="25" t="str">
        <f>IFERROR(Draw!B201,"")</f>
        <v/>
      </c>
      <c r="C201" s="25" t="str">
        <f>IFERROR(Draw!C201,"")</f>
        <v/>
      </c>
      <c r="D201" s="85"/>
      <c r="E201" s="164">
        <v>1.9999999999999999E-7</v>
      </c>
      <c r="F201" s="133" t="str">
        <f t="shared" si="52"/>
        <v/>
      </c>
      <c r="G201" s="133" t="str">
        <f t="shared" si="59"/>
        <v/>
      </c>
      <c r="S201" s="23" t="str">
        <f t="shared" si="53"/>
        <v/>
      </c>
      <c r="T201" s="23" t="str">
        <f t="shared" si="54"/>
        <v/>
      </c>
      <c r="U201" s="23" t="str">
        <f t="shared" si="55"/>
        <v/>
      </c>
      <c r="V201" s="23" t="str">
        <f t="shared" si="56"/>
        <v/>
      </c>
      <c r="W201" s="23" t="str">
        <f t="shared" si="57"/>
        <v/>
      </c>
      <c r="X201" s="23" t="str">
        <f t="shared" si="58"/>
        <v/>
      </c>
    </row>
    <row r="202" spans="1:24">
      <c r="A202" s="24" t="str">
        <f>IF(B202="","",Draw!A202)</f>
        <v/>
      </c>
      <c r="B202" s="25" t="str">
        <f>IFERROR(Draw!B202,"")</f>
        <v/>
      </c>
      <c r="C202" s="25" t="str">
        <f>IFERROR(Draw!C202,"")</f>
        <v/>
      </c>
      <c r="D202" s="85"/>
      <c r="E202" s="164">
        <v>2.0100000000000001E-7</v>
      </c>
      <c r="F202" s="133" t="str">
        <f t="shared" si="52"/>
        <v/>
      </c>
      <c r="G202" s="133" t="str">
        <f t="shared" si="59"/>
        <v/>
      </c>
      <c r="S202" s="23" t="str">
        <f t="shared" si="53"/>
        <v/>
      </c>
      <c r="T202" s="23" t="str">
        <f t="shared" si="54"/>
        <v/>
      </c>
      <c r="U202" s="23" t="str">
        <f t="shared" si="55"/>
        <v/>
      </c>
      <c r="V202" s="23" t="str">
        <f t="shared" si="56"/>
        <v/>
      </c>
      <c r="W202" s="23" t="str">
        <f t="shared" si="57"/>
        <v/>
      </c>
      <c r="X202" s="23" t="str">
        <f t="shared" si="58"/>
        <v/>
      </c>
    </row>
    <row r="203" spans="1:24">
      <c r="A203" s="24" t="str">
        <f>IF(B203="","",Draw!A203)</f>
        <v/>
      </c>
      <c r="B203" s="25" t="str">
        <f>IFERROR(Draw!B203,"")</f>
        <v/>
      </c>
      <c r="C203" s="25" t="str">
        <f>IFERROR(Draw!C203,"")</f>
        <v/>
      </c>
      <c r="D203" s="85"/>
      <c r="E203" s="164">
        <v>2.0200000000000001E-7</v>
      </c>
      <c r="F203" s="133" t="str">
        <f t="shared" si="52"/>
        <v/>
      </c>
      <c r="G203" s="133" t="str">
        <f t="shared" si="59"/>
        <v/>
      </c>
      <c r="S203" s="23" t="str">
        <f t="shared" si="53"/>
        <v/>
      </c>
      <c r="T203" s="23" t="str">
        <f t="shared" si="54"/>
        <v/>
      </c>
      <c r="U203" s="23" t="str">
        <f t="shared" si="55"/>
        <v/>
      </c>
      <c r="V203" s="23" t="str">
        <f t="shared" si="56"/>
        <v/>
      </c>
      <c r="W203" s="23" t="str">
        <f t="shared" si="57"/>
        <v/>
      </c>
      <c r="X203" s="23" t="str">
        <f t="shared" si="58"/>
        <v/>
      </c>
    </row>
    <row r="204" spans="1:24">
      <c r="A204" s="24" t="str">
        <f>IF(B204="","",Draw!A204)</f>
        <v/>
      </c>
      <c r="B204" s="35" t="str">
        <f>IFERROR(Draw!B204,"")</f>
        <v/>
      </c>
      <c r="C204" s="35" t="str">
        <f>IFERROR(Draw!C204,"")</f>
        <v/>
      </c>
      <c r="D204" s="86"/>
      <c r="E204" s="164">
        <v>2.03E-7</v>
      </c>
      <c r="F204" s="133" t="str">
        <f t="shared" si="52"/>
        <v/>
      </c>
      <c r="G204" s="133" t="str">
        <f t="shared" si="59"/>
        <v/>
      </c>
      <c r="S204" s="23" t="str">
        <f t="shared" si="53"/>
        <v/>
      </c>
      <c r="T204" s="23" t="str">
        <f t="shared" si="54"/>
        <v/>
      </c>
      <c r="U204" s="23" t="str">
        <f t="shared" si="55"/>
        <v/>
      </c>
      <c r="V204" s="23" t="str">
        <f t="shared" si="56"/>
        <v/>
      </c>
      <c r="W204" s="23" t="str">
        <f t="shared" si="57"/>
        <v/>
      </c>
      <c r="X204" s="23" t="str">
        <f t="shared" si="58"/>
        <v/>
      </c>
    </row>
    <row r="205" spans="1:24">
      <c r="A205" s="36"/>
      <c r="B205" s="37"/>
      <c r="C205" s="37"/>
      <c r="D205" s="94"/>
      <c r="E205" s="164">
        <v>2.04E-7</v>
      </c>
      <c r="F205" s="133" t="str">
        <f t="shared" si="52"/>
        <v/>
      </c>
      <c r="G205" s="133"/>
      <c r="S205" s="23" t="str">
        <f t="shared" si="53"/>
        <v/>
      </c>
      <c r="T205" s="23" t="str">
        <f t="shared" si="54"/>
        <v/>
      </c>
      <c r="U205" s="23" t="str">
        <f t="shared" si="55"/>
        <v/>
      </c>
      <c r="V205" s="23" t="str">
        <f t="shared" si="56"/>
        <v/>
      </c>
      <c r="W205" s="23" t="str">
        <f t="shared" si="57"/>
        <v/>
      </c>
      <c r="X205" s="23" t="str">
        <f t="shared" si="58"/>
        <v/>
      </c>
    </row>
    <row r="206" spans="1:24">
      <c r="A206" s="24" t="str">
        <f>IF(B206="","",Draw!A206)</f>
        <v/>
      </c>
      <c r="B206" s="25" t="str">
        <f>IFERROR(Draw!B206,"")</f>
        <v/>
      </c>
      <c r="C206" s="25" t="str">
        <f>IFERROR(Draw!C206,"")</f>
        <v/>
      </c>
      <c r="D206" s="84"/>
      <c r="E206" s="164">
        <v>2.05E-7</v>
      </c>
      <c r="F206" s="133" t="str">
        <f t="shared" si="52"/>
        <v/>
      </c>
      <c r="G206" s="133" t="str">
        <f t="shared" ref="G206:G210" si="60">IF(OR(AND(D206&gt;1,D206&lt;1050),D206="nt",D206=""),"","Not a valid input")</f>
        <v/>
      </c>
      <c r="S206" s="23" t="str">
        <f t="shared" si="53"/>
        <v/>
      </c>
      <c r="T206" s="23" t="str">
        <f t="shared" si="54"/>
        <v/>
      </c>
      <c r="U206" s="23" t="str">
        <f t="shared" si="55"/>
        <v/>
      </c>
      <c r="V206" s="23" t="str">
        <f t="shared" si="56"/>
        <v/>
      </c>
      <c r="W206" s="23" t="str">
        <f t="shared" si="57"/>
        <v/>
      </c>
      <c r="X206" s="23" t="str">
        <f t="shared" si="58"/>
        <v/>
      </c>
    </row>
    <row r="207" spans="1:24">
      <c r="A207" s="24" t="str">
        <f>IF(B207="","",Draw!A207)</f>
        <v/>
      </c>
      <c r="B207" s="25" t="str">
        <f>IFERROR(Draw!B207,"")</f>
        <v/>
      </c>
      <c r="C207" s="25" t="str">
        <f>IFERROR(Draw!C207,"")</f>
        <v/>
      </c>
      <c r="D207" s="85"/>
      <c r="E207" s="164">
        <v>2.0599999999999999E-7</v>
      </c>
      <c r="F207" s="133" t="str">
        <f t="shared" si="52"/>
        <v/>
      </c>
      <c r="G207" s="133" t="str">
        <f t="shared" si="60"/>
        <v/>
      </c>
      <c r="S207" s="23" t="str">
        <f t="shared" si="53"/>
        <v/>
      </c>
      <c r="T207" s="23" t="str">
        <f t="shared" si="54"/>
        <v/>
      </c>
      <c r="U207" s="23" t="str">
        <f t="shared" si="55"/>
        <v/>
      </c>
      <c r="V207" s="23" t="str">
        <f t="shared" si="56"/>
        <v/>
      </c>
      <c r="W207" s="23" t="str">
        <f t="shared" si="57"/>
        <v/>
      </c>
      <c r="X207" s="23" t="str">
        <f t="shared" si="58"/>
        <v/>
      </c>
    </row>
    <row r="208" spans="1:24">
      <c r="A208" s="24" t="str">
        <f>IF(B208="","",Draw!A208)</f>
        <v/>
      </c>
      <c r="B208" s="25" t="str">
        <f>IFERROR(Draw!B208,"")</f>
        <v/>
      </c>
      <c r="C208" s="25" t="str">
        <f>IFERROR(Draw!C208,"")</f>
        <v/>
      </c>
      <c r="D208" s="85"/>
      <c r="E208" s="164">
        <v>2.0699999999999999E-7</v>
      </c>
      <c r="F208" s="133" t="str">
        <f t="shared" si="52"/>
        <v/>
      </c>
      <c r="G208" s="133" t="str">
        <f t="shared" si="60"/>
        <v/>
      </c>
      <c r="S208" s="23" t="str">
        <f t="shared" si="53"/>
        <v/>
      </c>
      <c r="T208" s="23" t="str">
        <f t="shared" si="54"/>
        <v/>
      </c>
      <c r="U208" s="23" t="str">
        <f t="shared" si="55"/>
        <v/>
      </c>
      <c r="V208" s="23" t="str">
        <f t="shared" si="56"/>
        <v/>
      </c>
      <c r="W208" s="23" t="str">
        <f t="shared" si="57"/>
        <v/>
      </c>
      <c r="X208" s="23" t="str">
        <f t="shared" si="58"/>
        <v/>
      </c>
    </row>
    <row r="209" spans="1:24">
      <c r="A209" s="24" t="str">
        <f>IF(B209="","",Draw!A209)</f>
        <v/>
      </c>
      <c r="B209" s="25" t="str">
        <f>IFERROR(Draw!B209,"")</f>
        <v/>
      </c>
      <c r="C209" s="25" t="str">
        <f>IFERROR(Draw!C209,"")</f>
        <v/>
      </c>
      <c r="D209" s="85"/>
      <c r="E209" s="164">
        <v>2.0800000000000001E-7</v>
      </c>
      <c r="F209" s="133" t="str">
        <f t="shared" si="52"/>
        <v/>
      </c>
      <c r="G209" s="133" t="str">
        <f t="shared" si="60"/>
        <v/>
      </c>
      <c r="S209" s="23" t="str">
        <f t="shared" si="53"/>
        <v/>
      </c>
      <c r="T209" s="23" t="str">
        <f t="shared" si="54"/>
        <v/>
      </c>
      <c r="U209" s="23" t="str">
        <f t="shared" si="55"/>
        <v/>
      </c>
      <c r="V209" s="23" t="str">
        <f t="shared" si="56"/>
        <v/>
      </c>
      <c r="W209" s="23" t="str">
        <f t="shared" si="57"/>
        <v/>
      </c>
      <c r="X209" s="23" t="str">
        <f t="shared" si="58"/>
        <v/>
      </c>
    </row>
    <row r="210" spans="1:24">
      <c r="A210" s="24" t="str">
        <f>IF(B210="","",Draw!A210)</f>
        <v/>
      </c>
      <c r="B210" s="35" t="str">
        <f>IFERROR(Draw!B210,"")</f>
        <v/>
      </c>
      <c r="C210" s="35" t="str">
        <f>IFERROR(Draw!C210,"")</f>
        <v/>
      </c>
      <c r="D210" s="86"/>
      <c r="E210" s="164">
        <v>2.0900000000000001E-7</v>
      </c>
      <c r="F210" s="133" t="str">
        <f t="shared" si="52"/>
        <v/>
      </c>
      <c r="G210" s="133" t="str">
        <f t="shared" si="60"/>
        <v/>
      </c>
      <c r="S210" s="23" t="str">
        <f t="shared" si="53"/>
        <v/>
      </c>
      <c r="T210" s="23" t="str">
        <f t="shared" si="54"/>
        <v/>
      </c>
      <c r="U210" s="23" t="str">
        <f t="shared" si="55"/>
        <v/>
      </c>
      <c r="V210" s="23" t="str">
        <f t="shared" si="56"/>
        <v/>
      </c>
      <c r="W210" s="23" t="str">
        <f t="shared" si="57"/>
        <v/>
      </c>
      <c r="X210" s="23" t="str">
        <f t="shared" si="58"/>
        <v/>
      </c>
    </row>
    <row r="211" spans="1:24">
      <c r="A211" s="36"/>
      <c r="B211" s="37"/>
      <c r="C211" s="37"/>
      <c r="D211" s="94"/>
      <c r="E211" s="164">
        <v>2.1E-7</v>
      </c>
      <c r="F211" s="133" t="str">
        <f t="shared" si="52"/>
        <v/>
      </c>
      <c r="G211" s="133"/>
      <c r="S211" s="23" t="str">
        <f t="shared" si="53"/>
        <v/>
      </c>
      <c r="T211" s="23" t="str">
        <f t="shared" si="54"/>
        <v/>
      </c>
      <c r="U211" s="23" t="str">
        <f t="shared" si="55"/>
        <v/>
      </c>
      <c r="V211" s="23" t="str">
        <f t="shared" si="56"/>
        <v/>
      </c>
      <c r="W211" s="23" t="str">
        <f t="shared" si="57"/>
        <v/>
      </c>
      <c r="X211" s="23" t="str">
        <f t="shared" si="58"/>
        <v/>
      </c>
    </row>
    <row r="212" spans="1:24">
      <c r="A212" s="24" t="str">
        <f>IF(B212="","",Draw!A212)</f>
        <v/>
      </c>
      <c r="B212" s="25" t="str">
        <f>IFERROR(Draw!B212,"")</f>
        <v/>
      </c>
      <c r="C212" s="25" t="str">
        <f>IFERROR(Draw!C212,"")</f>
        <v/>
      </c>
      <c r="D212" s="84"/>
      <c r="E212" s="164">
        <v>2.11E-7</v>
      </c>
      <c r="F212" s="133" t="str">
        <f t="shared" si="52"/>
        <v/>
      </c>
      <c r="G212" s="133" t="str">
        <f t="shared" ref="G212:G216" si="61">IF(OR(AND(D212&gt;1,D212&lt;1050),D212="nt",D212=""),"","Not a valid input")</f>
        <v/>
      </c>
      <c r="S212" s="23" t="str">
        <f t="shared" si="53"/>
        <v/>
      </c>
      <c r="T212" s="23" t="str">
        <f t="shared" si="54"/>
        <v/>
      </c>
      <c r="U212" s="23" t="str">
        <f t="shared" si="55"/>
        <v/>
      </c>
      <c r="V212" s="23" t="str">
        <f t="shared" si="56"/>
        <v/>
      </c>
      <c r="W212" s="23" t="str">
        <f t="shared" si="57"/>
        <v/>
      </c>
      <c r="X212" s="23" t="str">
        <f t="shared" si="58"/>
        <v/>
      </c>
    </row>
    <row r="213" spans="1:24">
      <c r="A213" s="24" t="str">
        <f>IF(B213="","",Draw!A213)</f>
        <v/>
      </c>
      <c r="B213" s="25" t="str">
        <f>IFERROR(Draw!B213,"")</f>
        <v/>
      </c>
      <c r="C213" s="25" t="str">
        <f>IFERROR(Draw!C213,"")</f>
        <v/>
      </c>
      <c r="D213" s="85"/>
      <c r="E213" s="164">
        <v>2.1199999999999999E-7</v>
      </c>
      <c r="F213" s="133" t="str">
        <f t="shared" si="52"/>
        <v/>
      </c>
      <c r="G213" s="133" t="str">
        <f t="shared" si="61"/>
        <v/>
      </c>
      <c r="S213" s="23" t="str">
        <f t="shared" si="53"/>
        <v/>
      </c>
      <c r="T213" s="23" t="str">
        <f t="shared" si="54"/>
        <v/>
      </c>
      <c r="U213" s="23" t="str">
        <f t="shared" si="55"/>
        <v/>
      </c>
      <c r="V213" s="23" t="str">
        <f t="shared" si="56"/>
        <v/>
      </c>
      <c r="W213" s="23" t="str">
        <f t="shared" si="57"/>
        <v/>
      </c>
      <c r="X213" s="23" t="str">
        <f t="shared" si="58"/>
        <v/>
      </c>
    </row>
    <row r="214" spans="1:24">
      <c r="A214" s="24" t="str">
        <f>IF(B214="","",Draw!A214)</f>
        <v/>
      </c>
      <c r="B214" s="25" t="str">
        <f>IFERROR(Draw!B214,"")</f>
        <v/>
      </c>
      <c r="C214" s="25" t="str">
        <f>IFERROR(Draw!C214,"")</f>
        <v/>
      </c>
      <c r="D214" s="85"/>
      <c r="E214" s="164">
        <v>2.1299999999999999E-7</v>
      </c>
      <c r="F214" s="133" t="str">
        <f t="shared" si="52"/>
        <v/>
      </c>
      <c r="G214" s="133" t="str">
        <f t="shared" si="61"/>
        <v/>
      </c>
      <c r="S214" s="23" t="str">
        <f t="shared" si="53"/>
        <v/>
      </c>
      <c r="T214" s="23" t="str">
        <f t="shared" si="54"/>
        <v/>
      </c>
      <c r="U214" s="23" t="str">
        <f t="shared" si="55"/>
        <v/>
      </c>
      <c r="V214" s="23" t="str">
        <f t="shared" si="56"/>
        <v/>
      </c>
      <c r="W214" s="23" t="str">
        <f t="shared" si="57"/>
        <v/>
      </c>
      <c r="X214" s="23" t="str">
        <f t="shared" si="58"/>
        <v/>
      </c>
    </row>
    <row r="215" spans="1:24">
      <c r="A215" s="24" t="str">
        <f>IF(B215="","",Draw!A215)</f>
        <v/>
      </c>
      <c r="B215" s="25" t="str">
        <f>IFERROR(Draw!B215,"")</f>
        <v/>
      </c>
      <c r="C215" s="25" t="str">
        <f>IFERROR(Draw!C215,"")</f>
        <v/>
      </c>
      <c r="D215" s="85"/>
      <c r="E215" s="164">
        <v>2.1400000000000001E-7</v>
      </c>
      <c r="F215" s="133" t="str">
        <f t="shared" si="52"/>
        <v/>
      </c>
      <c r="G215" s="133" t="str">
        <f t="shared" si="61"/>
        <v/>
      </c>
      <c r="S215" s="23" t="str">
        <f t="shared" si="53"/>
        <v/>
      </c>
      <c r="T215" s="23" t="str">
        <f t="shared" si="54"/>
        <v/>
      </c>
      <c r="U215" s="23" t="str">
        <f t="shared" si="55"/>
        <v/>
      </c>
      <c r="V215" s="23" t="str">
        <f t="shared" si="56"/>
        <v/>
      </c>
      <c r="W215" s="23" t="str">
        <f t="shared" si="57"/>
        <v/>
      </c>
      <c r="X215" s="23" t="str">
        <f t="shared" si="58"/>
        <v/>
      </c>
    </row>
    <row r="216" spans="1:24">
      <c r="A216" s="24" t="str">
        <f>IF(B216="","",Draw!A216)</f>
        <v/>
      </c>
      <c r="B216" s="35" t="str">
        <f>IFERROR(Draw!B216,"")</f>
        <v/>
      </c>
      <c r="C216" s="35" t="str">
        <f>IFERROR(Draw!C216,"")</f>
        <v/>
      </c>
      <c r="D216" s="86"/>
      <c r="E216" s="164">
        <v>2.1500000000000001E-7</v>
      </c>
      <c r="F216" s="133" t="str">
        <f t="shared" si="52"/>
        <v/>
      </c>
      <c r="G216" s="133" t="str">
        <f t="shared" si="61"/>
        <v/>
      </c>
      <c r="S216" s="23" t="str">
        <f t="shared" si="53"/>
        <v/>
      </c>
      <c r="T216" s="23" t="str">
        <f t="shared" si="54"/>
        <v/>
      </c>
      <c r="U216" s="23" t="str">
        <f t="shared" si="55"/>
        <v/>
      </c>
      <c r="V216" s="23" t="str">
        <f t="shared" si="56"/>
        <v/>
      </c>
      <c r="W216" s="23" t="str">
        <f t="shared" si="57"/>
        <v/>
      </c>
      <c r="X216" s="23" t="str">
        <f t="shared" si="58"/>
        <v/>
      </c>
    </row>
    <row r="217" spans="1:24">
      <c r="A217" s="36"/>
      <c r="B217" s="37"/>
      <c r="C217" s="37"/>
      <c r="D217" s="94"/>
      <c r="E217" s="164">
        <v>2.16E-7</v>
      </c>
      <c r="F217" s="133" t="str">
        <f t="shared" si="52"/>
        <v/>
      </c>
      <c r="G217" s="133"/>
      <c r="S217" s="23" t="str">
        <f t="shared" si="53"/>
        <v/>
      </c>
      <c r="T217" s="23" t="str">
        <f t="shared" si="54"/>
        <v/>
      </c>
      <c r="U217" s="23" t="str">
        <f t="shared" si="55"/>
        <v/>
      </c>
      <c r="V217" s="23" t="str">
        <f t="shared" si="56"/>
        <v/>
      </c>
      <c r="W217" s="23" t="str">
        <f t="shared" si="57"/>
        <v/>
      </c>
      <c r="X217" s="23" t="str">
        <f t="shared" si="58"/>
        <v/>
      </c>
    </row>
    <row r="218" spans="1:24">
      <c r="A218" s="24" t="str">
        <f>IF(B218="","",Draw!A218)</f>
        <v/>
      </c>
      <c r="B218" s="25" t="str">
        <f>IFERROR(Draw!B218,"")</f>
        <v/>
      </c>
      <c r="C218" s="25" t="str">
        <f>IFERROR(Draw!C218,"")</f>
        <v/>
      </c>
      <c r="D218" s="84"/>
      <c r="E218" s="164">
        <v>2.17E-7</v>
      </c>
      <c r="F218" s="133" t="str">
        <f t="shared" si="52"/>
        <v/>
      </c>
      <c r="G218" s="133" t="str">
        <f t="shared" ref="G218:G222" si="62">IF(OR(AND(D218&gt;1,D218&lt;1050),D218="nt",D218=""),"","Not a valid input")</f>
        <v/>
      </c>
      <c r="S218" s="23" t="str">
        <f t="shared" si="53"/>
        <v/>
      </c>
      <c r="T218" s="23" t="str">
        <f t="shared" si="54"/>
        <v/>
      </c>
      <c r="U218" s="23" t="str">
        <f t="shared" si="55"/>
        <v/>
      </c>
      <c r="V218" s="23" t="str">
        <f t="shared" si="56"/>
        <v/>
      </c>
      <c r="W218" s="23" t="str">
        <f t="shared" si="57"/>
        <v/>
      </c>
      <c r="X218" s="23" t="str">
        <f t="shared" si="58"/>
        <v/>
      </c>
    </row>
    <row r="219" spans="1:24">
      <c r="A219" s="24" t="str">
        <f>IF(B219="","",Draw!A219)</f>
        <v/>
      </c>
      <c r="B219" s="25" t="str">
        <f>IFERROR(Draw!B219,"")</f>
        <v/>
      </c>
      <c r="C219" s="25" t="str">
        <f>IFERROR(Draw!C219,"")</f>
        <v/>
      </c>
      <c r="D219" s="85"/>
      <c r="E219" s="164">
        <v>2.1799999999999999E-7</v>
      </c>
      <c r="F219" s="133" t="str">
        <f t="shared" si="52"/>
        <v/>
      </c>
      <c r="G219" s="133" t="str">
        <f t="shared" si="62"/>
        <v/>
      </c>
      <c r="S219" s="23" t="str">
        <f t="shared" si="53"/>
        <v/>
      </c>
      <c r="T219" s="23" t="str">
        <f t="shared" si="54"/>
        <v/>
      </c>
      <c r="U219" s="23" t="str">
        <f t="shared" si="55"/>
        <v/>
      </c>
      <c r="V219" s="23" t="str">
        <f t="shared" si="56"/>
        <v/>
      </c>
      <c r="W219" s="23" t="str">
        <f t="shared" si="57"/>
        <v/>
      </c>
      <c r="X219" s="23" t="str">
        <f t="shared" si="58"/>
        <v/>
      </c>
    </row>
    <row r="220" spans="1:24">
      <c r="A220" s="24" t="str">
        <f>IF(B220="","",Draw!A220)</f>
        <v/>
      </c>
      <c r="B220" s="25" t="str">
        <f>IFERROR(Draw!B220,"")</f>
        <v/>
      </c>
      <c r="C220" s="25" t="str">
        <f>IFERROR(Draw!C220,"")</f>
        <v/>
      </c>
      <c r="D220" s="85"/>
      <c r="E220" s="164">
        <v>2.1899999999999999E-7</v>
      </c>
      <c r="F220" s="133" t="str">
        <f t="shared" si="52"/>
        <v/>
      </c>
      <c r="G220" s="133" t="str">
        <f t="shared" si="62"/>
        <v/>
      </c>
      <c r="S220" s="23" t="str">
        <f t="shared" si="53"/>
        <v/>
      </c>
      <c r="T220" s="23" t="str">
        <f t="shared" si="54"/>
        <v/>
      </c>
      <c r="U220" s="23" t="str">
        <f t="shared" si="55"/>
        <v/>
      </c>
      <c r="V220" s="23" t="str">
        <f t="shared" si="56"/>
        <v/>
      </c>
      <c r="W220" s="23" t="str">
        <f t="shared" si="57"/>
        <v/>
      </c>
      <c r="X220" s="23" t="str">
        <f t="shared" si="58"/>
        <v/>
      </c>
    </row>
    <row r="221" spans="1:24">
      <c r="A221" s="24" t="str">
        <f>IF(B221="","",Draw!A221)</f>
        <v/>
      </c>
      <c r="B221" s="25" t="str">
        <f>IFERROR(Draw!B221,"")</f>
        <v/>
      </c>
      <c r="C221" s="25" t="str">
        <f>IFERROR(Draw!C221,"")</f>
        <v/>
      </c>
      <c r="D221" s="85"/>
      <c r="E221" s="164">
        <v>2.2000000000000001E-7</v>
      </c>
      <c r="F221" s="133" t="str">
        <f t="shared" si="52"/>
        <v/>
      </c>
      <c r="G221" s="133" t="str">
        <f t="shared" si="62"/>
        <v/>
      </c>
      <c r="S221" s="23" t="str">
        <f t="shared" si="53"/>
        <v/>
      </c>
      <c r="T221" s="23" t="str">
        <f t="shared" si="54"/>
        <v/>
      </c>
      <c r="U221" s="23" t="str">
        <f t="shared" si="55"/>
        <v/>
      </c>
      <c r="V221" s="23" t="str">
        <f t="shared" si="56"/>
        <v/>
      </c>
      <c r="W221" s="23" t="str">
        <f t="shared" si="57"/>
        <v/>
      </c>
      <c r="X221" s="23" t="str">
        <f t="shared" si="58"/>
        <v/>
      </c>
    </row>
    <row r="222" spans="1:24">
      <c r="A222" s="24" t="str">
        <f>IF(B222="","",Draw!A222)</f>
        <v/>
      </c>
      <c r="B222" s="35" t="str">
        <f>IFERROR(Draw!B222,"")</f>
        <v/>
      </c>
      <c r="C222" s="35" t="str">
        <f>IFERROR(Draw!C222,"")</f>
        <v/>
      </c>
      <c r="D222" s="86"/>
      <c r="E222" s="164">
        <v>2.2100000000000001E-7</v>
      </c>
      <c r="F222" s="133" t="str">
        <f t="shared" si="52"/>
        <v/>
      </c>
      <c r="G222" s="133" t="str">
        <f t="shared" si="62"/>
        <v/>
      </c>
      <c r="S222" s="23" t="str">
        <f t="shared" si="53"/>
        <v/>
      </c>
      <c r="T222" s="23" t="str">
        <f t="shared" si="54"/>
        <v/>
      </c>
      <c r="U222" s="23" t="str">
        <f t="shared" si="55"/>
        <v/>
      </c>
      <c r="V222" s="23" t="str">
        <f t="shared" si="56"/>
        <v/>
      </c>
      <c r="W222" s="23" t="str">
        <f t="shared" si="57"/>
        <v/>
      </c>
      <c r="X222" s="23" t="str">
        <f t="shared" si="58"/>
        <v/>
      </c>
    </row>
    <row r="223" spans="1:24">
      <c r="A223" s="36"/>
      <c r="B223" s="37"/>
      <c r="C223" s="37"/>
      <c r="D223" s="94"/>
      <c r="E223" s="164">
        <v>2.22E-7</v>
      </c>
      <c r="F223" s="133" t="str">
        <f t="shared" si="52"/>
        <v/>
      </c>
      <c r="G223" s="133"/>
      <c r="S223" s="23" t="str">
        <f t="shared" si="53"/>
        <v/>
      </c>
      <c r="T223" s="23" t="str">
        <f t="shared" si="54"/>
        <v/>
      </c>
      <c r="U223" s="23" t="str">
        <f t="shared" si="55"/>
        <v/>
      </c>
      <c r="V223" s="23" t="str">
        <f t="shared" si="56"/>
        <v/>
      </c>
      <c r="W223" s="23" t="str">
        <f t="shared" si="57"/>
        <v/>
      </c>
      <c r="X223" s="23" t="str">
        <f t="shared" si="58"/>
        <v/>
      </c>
    </row>
    <row r="224" spans="1:24">
      <c r="A224" s="24" t="str">
        <f>IF(B224="","",Draw!A224)</f>
        <v/>
      </c>
      <c r="B224" s="25" t="str">
        <f>IFERROR(Draw!B224,"")</f>
        <v/>
      </c>
      <c r="C224" s="25" t="str">
        <f>IFERROR(Draw!C224,"")</f>
        <v/>
      </c>
      <c r="D224" s="84"/>
      <c r="E224" s="164">
        <v>2.23E-7</v>
      </c>
      <c r="F224" s="133" t="str">
        <f t="shared" si="52"/>
        <v/>
      </c>
      <c r="G224" s="133" t="str">
        <f t="shared" ref="G224:G228" si="63">IF(OR(AND(D224&gt;1,D224&lt;1050),D224="nt",D224=""),"","Not a valid input")</f>
        <v/>
      </c>
      <c r="S224" s="23" t="str">
        <f t="shared" si="53"/>
        <v/>
      </c>
      <c r="T224" s="23" t="str">
        <f t="shared" si="54"/>
        <v/>
      </c>
      <c r="U224" s="23" t="str">
        <f t="shared" si="55"/>
        <v/>
      </c>
      <c r="V224" s="23" t="str">
        <f t="shared" si="56"/>
        <v/>
      </c>
      <c r="W224" s="23" t="str">
        <f t="shared" si="57"/>
        <v/>
      </c>
      <c r="X224" s="23" t="str">
        <f t="shared" si="58"/>
        <v/>
      </c>
    </row>
    <row r="225" spans="1:24">
      <c r="A225" s="24" t="str">
        <f>IF(B225="","",Draw!A225)</f>
        <v/>
      </c>
      <c r="B225" s="25" t="str">
        <f>IFERROR(Draw!B225,"")</f>
        <v/>
      </c>
      <c r="C225" s="25" t="str">
        <f>IFERROR(Draw!C225,"")</f>
        <v/>
      </c>
      <c r="D225" s="85"/>
      <c r="E225" s="164">
        <v>2.2399999999999999E-7</v>
      </c>
      <c r="F225" s="133" t="str">
        <f t="shared" si="52"/>
        <v/>
      </c>
      <c r="G225" s="133" t="str">
        <f t="shared" si="63"/>
        <v/>
      </c>
      <c r="S225" s="23" t="str">
        <f t="shared" si="53"/>
        <v/>
      </c>
      <c r="T225" s="23" t="str">
        <f t="shared" si="54"/>
        <v/>
      </c>
      <c r="U225" s="23" t="str">
        <f t="shared" si="55"/>
        <v/>
      </c>
      <c r="V225" s="23" t="str">
        <f t="shared" si="56"/>
        <v/>
      </c>
      <c r="W225" s="23" t="str">
        <f t="shared" si="57"/>
        <v/>
      </c>
      <c r="X225" s="23" t="str">
        <f t="shared" si="58"/>
        <v/>
      </c>
    </row>
    <row r="226" spans="1:24">
      <c r="A226" s="24" t="str">
        <f>IF(B226="","",Draw!A226)</f>
        <v/>
      </c>
      <c r="B226" s="25" t="str">
        <f>IFERROR(Draw!B226,"")</f>
        <v/>
      </c>
      <c r="C226" s="25" t="str">
        <f>IFERROR(Draw!C226,"")</f>
        <v/>
      </c>
      <c r="D226" s="85"/>
      <c r="E226" s="164">
        <v>2.2499999999999999E-7</v>
      </c>
      <c r="F226" s="133" t="str">
        <f t="shared" si="52"/>
        <v/>
      </c>
      <c r="G226" s="133" t="str">
        <f t="shared" si="63"/>
        <v/>
      </c>
      <c r="S226" s="23" t="str">
        <f t="shared" si="53"/>
        <v/>
      </c>
      <c r="T226" s="23" t="str">
        <f t="shared" si="54"/>
        <v/>
      </c>
      <c r="U226" s="23" t="str">
        <f t="shared" si="55"/>
        <v/>
      </c>
      <c r="V226" s="23" t="str">
        <f t="shared" si="56"/>
        <v/>
      </c>
      <c r="W226" s="23" t="str">
        <f t="shared" si="57"/>
        <v/>
      </c>
      <c r="X226" s="23" t="str">
        <f t="shared" si="58"/>
        <v/>
      </c>
    </row>
    <row r="227" spans="1:24">
      <c r="A227" s="24" t="str">
        <f>IF(B227="","",Draw!A227)</f>
        <v/>
      </c>
      <c r="B227" s="25" t="str">
        <f>IFERROR(Draw!B227,"")</f>
        <v/>
      </c>
      <c r="C227" s="25" t="str">
        <f>IFERROR(Draw!C227,"")</f>
        <v/>
      </c>
      <c r="D227" s="85"/>
      <c r="E227" s="164">
        <v>2.2600000000000001E-7</v>
      </c>
      <c r="F227" s="133" t="str">
        <f t="shared" si="52"/>
        <v/>
      </c>
      <c r="G227" s="133" t="str">
        <f t="shared" si="63"/>
        <v/>
      </c>
      <c r="S227" s="23" t="str">
        <f t="shared" si="53"/>
        <v/>
      </c>
      <c r="T227" s="23" t="str">
        <f t="shared" si="54"/>
        <v/>
      </c>
      <c r="U227" s="23" t="str">
        <f t="shared" si="55"/>
        <v/>
      </c>
      <c r="V227" s="23" t="str">
        <f t="shared" si="56"/>
        <v/>
      </c>
      <c r="W227" s="23" t="str">
        <f t="shared" si="57"/>
        <v/>
      </c>
      <c r="X227" s="23" t="str">
        <f t="shared" si="58"/>
        <v/>
      </c>
    </row>
    <row r="228" spans="1:24">
      <c r="A228" s="24" t="str">
        <f>IF(B228="","",Draw!A228)</f>
        <v/>
      </c>
      <c r="B228" s="35" t="str">
        <f>IFERROR(Draw!B228,"")</f>
        <v/>
      </c>
      <c r="C228" s="35" t="str">
        <f>IFERROR(Draw!C228,"")</f>
        <v/>
      </c>
      <c r="D228" s="86"/>
      <c r="E228" s="164">
        <v>2.2700000000000001E-7</v>
      </c>
      <c r="F228" s="133" t="str">
        <f t="shared" si="52"/>
        <v/>
      </c>
      <c r="G228" s="133" t="str">
        <f t="shared" si="63"/>
        <v/>
      </c>
      <c r="S228" s="23" t="str">
        <f t="shared" si="53"/>
        <v/>
      </c>
      <c r="T228" s="23" t="str">
        <f t="shared" si="54"/>
        <v/>
      </c>
      <c r="U228" s="23" t="str">
        <f t="shared" si="55"/>
        <v/>
      </c>
      <c r="V228" s="23" t="str">
        <f t="shared" si="56"/>
        <v/>
      </c>
      <c r="W228" s="23" t="str">
        <f t="shared" si="57"/>
        <v/>
      </c>
      <c r="X228" s="23" t="str">
        <f t="shared" si="58"/>
        <v/>
      </c>
    </row>
    <row r="229" spans="1:24">
      <c r="A229" s="36"/>
      <c r="B229" s="37"/>
      <c r="C229" s="37"/>
      <c r="D229" s="94"/>
      <c r="E229" s="164">
        <v>2.28E-7</v>
      </c>
      <c r="F229" s="133" t="str">
        <f t="shared" si="52"/>
        <v/>
      </c>
      <c r="G229" s="133"/>
      <c r="S229" s="23" t="str">
        <f t="shared" si="53"/>
        <v/>
      </c>
      <c r="T229" s="23" t="str">
        <f t="shared" si="54"/>
        <v/>
      </c>
      <c r="U229" s="23" t="str">
        <f t="shared" si="55"/>
        <v/>
      </c>
      <c r="V229" s="23" t="str">
        <f t="shared" si="56"/>
        <v/>
      </c>
      <c r="W229" s="23" t="str">
        <f t="shared" si="57"/>
        <v/>
      </c>
      <c r="X229" s="23" t="str">
        <f t="shared" si="58"/>
        <v/>
      </c>
    </row>
    <row r="230" spans="1:24">
      <c r="A230" s="24" t="str">
        <f>IF(B230="","",Draw!A230)</f>
        <v/>
      </c>
      <c r="B230" s="25" t="str">
        <f>IFERROR(Draw!B230,"")</f>
        <v/>
      </c>
      <c r="C230" s="25" t="str">
        <f>IFERROR(Draw!C230,"")</f>
        <v/>
      </c>
      <c r="D230" s="84"/>
      <c r="E230" s="164">
        <v>2.29E-7</v>
      </c>
      <c r="F230" s="133" t="str">
        <f t="shared" si="52"/>
        <v/>
      </c>
      <c r="G230" s="133" t="str">
        <f t="shared" ref="G230:G234" si="64">IF(OR(AND(D230&gt;1,D230&lt;1050),D230="nt",D230=""),"","Not a valid input")</f>
        <v/>
      </c>
      <c r="S230" s="23" t="str">
        <f t="shared" si="53"/>
        <v/>
      </c>
      <c r="T230" s="23" t="str">
        <f t="shared" si="54"/>
        <v/>
      </c>
      <c r="U230" s="23" t="str">
        <f t="shared" si="55"/>
        <v/>
      </c>
      <c r="V230" s="23" t="str">
        <f t="shared" si="56"/>
        <v/>
      </c>
      <c r="W230" s="23" t="str">
        <f t="shared" si="57"/>
        <v/>
      </c>
      <c r="X230" s="23" t="str">
        <f t="shared" si="58"/>
        <v/>
      </c>
    </row>
    <row r="231" spans="1:24">
      <c r="A231" s="24" t="str">
        <f>IF(B231="","",Draw!A231)</f>
        <v/>
      </c>
      <c r="B231" s="25" t="str">
        <f>IFERROR(Draw!B231,"")</f>
        <v/>
      </c>
      <c r="C231" s="25" t="str">
        <f>IFERROR(Draw!C231,"")</f>
        <v/>
      </c>
      <c r="D231" s="85"/>
      <c r="E231" s="164">
        <v>2.2999999999999999E-7</v>
      </c>
      <c r="F231" s="133" t="str">
        <f t="shared" si="52"/>
        <v/>
      </c>
      <c r="G231" s="133" t="str">
        <f t="shared" si="64"/>
        <v/>
      </c>
      <c r="S231" s="23" t="str">
        <f t="shared" si="53"/>
        <v/>
      </c>
      <c r="T231" s="23" t="str">
        <f t="shared" si="54"/>
        <v/>
      </c>
      <c r="U231" s="23" t="str">
        <f t="shared" si="55"/>
        <v/>
      </c>
      <c r="V231" s="23" t="str">
        <f t="shared" si="56"/>
        <v/>
      </c>
      <c r="W231" s="23" t="str">
        <f t="shared" si="57"/>
        <v/>
      </c>
      <c r="X231" s="23" t="str">
        <f t="shared" si="58"/>
        <v/>
      </c>
    </row>
    <row r="232" spans="1:24">
      <c r="A232" s="24" t="str">
        <f>IF(B232="","",Draw!A232)</f>
        <v/>
      </c>
      <c r="B232" s="25" t="str">
        <f>IFERROR(Draw!B232,"")</f>
        <v/>
      </c>
      <c r="C232" s="25" t="str">
        <f>IFERROR(Draw!C232,"")</f>
        <v/>
      </c>
      <c r="D232" s="85"/>
      <c r="E232" s="164">
        <v>2.3099999999999999E-7</v>
      </c>
      <c r="F232" s="133" t="str">
        <f t="shared" si="52"/>
        <v/>
      </c>
      <c r="G232" s="133" t="str">
        <f t="shared" si="64"/>
        <v/>
      </c>
      <c r="S232" s="23" t="str">
        <f t="shared" si="53"/>
        <v/>
      </c>
      <c r="T232" s="23" t="str">
        <f t="shared" si="54"/>
        <v/>
      </c>
      <c r="U232" s="23" t="str">
        <f t="shared" si="55"/>
        <v/>
      </c>
      <c r="V232" s="23" t="str">
        <f t="shared" si="56"/>
        <v/>
      </c>
      <c r="W232" s="23" t="str">
        <f t="shared" si="57"/>
        <v/>
      </c>
      <c r="X232" s="23" t="str">
        <f t="shared" si="58"/>
        <v/>
      </c>
    </row>
    <row r="233" spans="1:24">
      <c r="A233" s="24" t="str">
        <f>IF(B233="","",Draw!A233)</f>
        <v/>
      </c>
      <c r="B233" s="25" t="str">
        <f>IFERROR(Draw!B233,"")</f>
        <v/>
      </c>
      <c r="C233" s="25" t="str">
        <f>IFERROR(Draw!C233,"")</f>
        <v/>
      </c>
      <c r="D233" s="85"/>
      <c r="E233" s="164">
        <v>2.3200000000000001E-7</v>
      </c>
      <c r="F233" s="133" t="str">
        <f t="shared" si="52"/>
        <v/>
      </c>
      <c r="G233" s="133" t="str">
        <f t="shared" si="64"/>
        <v/>
      </c>
      <c r="S233" s="23" t="str">
        <f t="shared" si="53"/>
        <v/>
      </c>
      <c r="T233" s="23" t="str">
        <f t="shared" si="54"/>
        <v/>
      </c>
      <c r="U233" s="23" t="str">
        <f t="shared" si="55"/>
        <v/>
      </c>
      <c r="V233" s="23" t="str">
        <f t="shared" si="56"/>
        <v/>
      </c>
      <c r="W233" s="23" t="str">
        <f t="shared" si="57"/>
        <v/>
      </c>
      <c r="X233" s="23" t="str">
        <f t="shared" si="58"/>
        <v/>
      </c>
    </row>
    <row r="234" spans="1:24">
      <c r="A234" s="24" t="str">
        <f>IF(B234="","",Draw!A234)</f>
        <v/>
      </c>
      <c r="B234" s="35" t="str">
        <f>IFERROR(Draw!B234,"")</f>
        <v/>
      </c>
      <c r="C234" s="35" t="str">
        <f>IFERROR(Draw!C234,"")</f>
        <v/>
      </c>
      <c r="D234" s="86"/>
      <c r="E234" s="164">
        <v>2.3300000000000001E-7</v>
      </c>
      <c r="F234" s="133" t="str">
        <f t="shared" si="52"/>
        <v/>
      </c>
      <c r="G234" s="133" t="str">
        <f t="shared" si="64"/>
        <v/>
      </c>
      <c r="S234" s="23" t="str">
        <f t="shared" si="53"/>
        <v/>
      </c>
      <c r="T234" s="23" t="str">
        <f t="shared" si="54"/>
        <v/>
      </c>
      <c r="U234" s="23" t="str">
        <f t="shared" si="55"/>
        <v/>
      </c>
      <c r="V234" s="23" t="str">
        <f t="shared" si="56"/>
        <v/>
      </c>
      <c r="W234" s="23" t="str">
        <f t="shared" si="57"/>
        <v/>
      </c>
      <c r="X234" s="23" t="str">
        <f t="shared" si="58"/>
        <v/>
      </c>
    </row>
    <row r="235" spans="1:24">
      <c r="A235" s="36"/>
      <c r="B235" s="37"/>
      <c r="C235" s="37"/>
      <c r="D235" s="94"/>
      <c r="E235" s="164">
        <v>2.34E-7</v>
      </c>
      <c r="F235" s="133" t="str">
        <f t="shared" si="52"/>
        <v/>
      </c>
      <c r="G235" s="133"/>
      <c r="S235" s="23" t="str">
        <f t="shared" si="53"/>
        <v/>
      </c>
      <c r="T235" s="23" t="str">
        <f t="shared" si="54"/>
        <v/>
      </c>
      <c r="U235" s="23" t="str">
        <f t="shared" si="55"/>
        <v/>
      </c>
      <c r="V235" s="23" t="str">
        <f t="shared" si="56"/>
        <v/>
      </c>
      <c r="W235" s="23" t="str">
        <f t="shared" si="57"/>
        <v/>
      </c>
      <c r="X235" s="23" t="str">
        <f t="shared" si="58"/>
        <v/>
      </c>
    </row>
    <row r="236" spans="1:24">
      <c r="A236" s="24" t="str">
        <f>IF(B236="","",Draw!A236)</f>
        <v/>
      </c>
      <c r="B236" s="25" t="str">
        <f>IFERROR(Draw!B236,"")</f>
        <v/>
      </c>
      <c r="C236" s="25" t="str">
        <f>IFERROR(Draw!C236,"")</f>
        <v/>
      </c>
      <c r="D236" s="84"/>
      <c r="E236" s="164">
        <v>2.35E-7</v>
      </c>
      <c r="F236" s="133" t="str">
        <f t="shared" si="52"/>
        <v/>
      </c>
      <c r="G236" s="133" t="str">
        <f t="shared" ref="G236:G240" si="65">IF(OR(AND(D236&gt;1,D236&lt;1050),D236="nt",D236=""),"","Not a valid input")</f>
        <v/>
      </c>
      <c r="S236" s="23" t="str">
        <f t="shared" si="53"/>
        <v/>
      </c>
      <c r="T236" s="23" t="str">
        <f t="shared" si="54"/>
        <v/>
      </c>
      <c r="U236" s="23" t="str">
        <f t="shared" si="55"/>
        <v/>
      </c>
      <c r="V236" s="23" t="str">
        <f t="shared" si="56"/>
        <v/>
      </c>
      <c r="W236" s="23" t="str">
        <f t="shared" si="57"/>
        <v/>
      </c>
      <c r="X236" s="23" t="str">
        <f t="shared" si="58"/>
        <v/>
      </c>
    </row>
    <row r="237" spans="1:24">
      <c r="A237" s="24" t="str">
        <f>IF(B237="","",Draw!A237)</f>
        <v/>
      </c>
      <c r="B237" s="25" t="str">
        <f>IFERROR(Draw!B237,"")</f>
        <v/>
      </c>
      <c r="C237" s="25" t="str">
        <f>IFERROR(Draw!C237,"")</f>
        <v/>
      </c>
      <c r="D237" s="85"/>
      <c r="E237" s="164">
        <v>2.36E-7</v>
      </c>
      <c r="F237" s="133" t="str">
        <f t="shared" si="52"/>
        <v/>
      </c>
      <c r="G237" s="133" t="str">
        <f t="shared" si="65"/>
        <v/>
      </c>
      <c r="S237" s="23" t="str">
        <f t="shared" si="53"/>
        <v/>
      </c>
      <c r="T237" s="23" t="str">
        <f t="shared" si="54"/>
        <v/>
      </c>
      <c r="U237" s="23" t="str">
        <f t="shared" si="55"/>
        <v/>
      </c>
      <c r="V237" s="23" t="str">
        <f t="shared" si="56"/>
        <v/>
      </c>
      <c r="W237" s="23" t="str">
        <f t="shared" si="57"/>
        <v/>
      </c>
      <c r="X237" s="23" t="str">
        <f t="shared" si="58"/>
        <v/>
      </c>
    </row>
    <row r="238" spans="1:24">
      <c r="A238" s="24" t="str">
        <f>IF(B238="","",Draw!A238)</f>
        <v/>
      </c>
      <c r="B238" s="25" t="str">
        <f>IFERROR(Draw!B238,"")</f>
        <v/>
      </c>
      <c r="C238" s="25" t="str">
        <f>IFERROR(Draw!C238,"")</f>
        <v/>
      </c>
      <c r="D238" s="85"/>
      <c r="E238" s="164">
        <v>2.3699999999999999E-7</v>
      </c>
      <c r="F238" s="133" t="str">
        <f t="shared" si="52"/>
        <v/>
      </c>
      <c r="G238" s="133" t="str">
        <f t="shared" si="65"/>
        <v/>
      </c>
      <c r="S238" s="23" t="str">
        <f t="shared" si="53"/>
        <v/>
      </c>
      <c r="T238" s="23" t="str">
        <f t="shared" si="54"/>
        <v/>
      </c>
      <c r="U238" s="23" t="str">
        <f t="shared" si="55"/>
        <v/>
      </c>
      <c r="V238" s="23" t="str">
        <f t="shared" si="56"/>
        <v/>
      </c>
      <c r="W238" s="23" t="str">
        <f t="shared" si="57"/>
        <v/>
      </c>
      <c r="X238" s="23" t="str">
        <f t="shared" si="58"/>
        <v/>
      </c>
    </row>
    <row r="239" spans="1:24">
      <c r="A239" s="24" t="str">
        <f>IF(B239="","",Draw!A239)</f>
        <v/>
      </c>
      <c r="B239" s="25" t="str">
        <f>IFERROR(Draw!B239,"")</f>
        <v/>
      </c>
      <c r="C239" s="25" t="str">
        <f>IFERROR(Draw!C239,"")</f>
        <v/>
      </c>
      <c r="D239" s="85"/>
      <c r="E239" s="164">
        <v>2.3799999999999999E-7</v>
      </c>
      <c r="F239" s="133" t="str">
        <f t="shared" si="52"/>
        <v/>
      </c>
      <c r="G239" s="133" t="str">
        <f t="shared" si="65"/>
        <v/>
      </c>
      <c r="S239" s="23" t="str">
        <f t="shared" si="53"/>
        <v/>
      </c>
      <c r="T239" s="23" t="str">
        <f t="shared" si="54"/>
        <v/>
      </c>
      <c r="U239" s="23" t="str">
        <f t="shared" si="55"/>
        <v/>
      </c>
      <c r="V239" s="23" t="str">
        <f t="shared" si="56"/>
        <v/>
      </c>
      <c r="W239" s="23" t="str">
        <f t="shared" si="57"/>
        <v/>
      </c>
      <c r="X239" s="23" t="str">
        <f t="shared" si="58"/>
        <v/>
      </c>
    </row>
    <row r="240" spans="1:24">
      <c r="A240" s="24" t="str">
        <f>IF(B240="","",Draw!A240)</f>
        <v/>
      </c>
      <c r="B240" s="35" t="str">
        <f>IFERROR(Draw!B240,"")</f>
        <v/>
      </c>
      <c r="C240" s="35" t="str">
        <f>IFERROR(Draw!C240,"")</f>
        <v/>
      </c>
      <c r="D240" s="86"/>
      <c r="E240" s="164">
        <v>2.3900000000000001E-7</v>
      </c>
      <c r="F240" s="133" t="str">
        <f t="shared" si="52"/>
        <v/>
      </c>
      <c r="G240" s="133" t="str">
        <f t="shared" si="65"/>
        <v/>
      </c>
      <c r="S240" s="23" t="str">
        <f t="shared" si="53"/>
        <v/>
      </c>
      <c r="T240" s="23" t="str">
        <f t="shared" si="54"/>
        <v/>
      </c>
      <c r="U240" s="23" t="str">
        <f t="shared" si="55"/>
        <v/>
      </c>
      <c r="V240" s="23" t="str">
        <f t="shared" si="56"/>
        <v/>
      </c>
      <c r="W240" s="23" t="str">
        <f t="shared" si="57"/>
        <v/>
      </c>
      <c r="X240" s="23" t="str">
        <f t="shared" si="58"/>
        <v/>
      </c>
    </row>
    <row r="241" spans="1:24">
      <c r="A241" s="36"/>
      <c r="B241" s="37"/>
      <c r="C241" s="37"/>
      <c r="D241" s="94"/>
      <c r="E241" s="164">
        <v>2.3999999999999998E-7</v>
      </c>
      <c r="F241" s="133" t="str">
        <f t="shared" si="52"/>
        <v/>
      </c>
      <c r="G241" s="133"/>
      <c r="S241" s="23" t="str">
        <f t="shared" si="53"/>
        <v/>
      </c>
      <c r="T241" s="23" t="str">
        <f t="shared" si="54"/>
        <v/>
      </c>
      <c r="U241" s="23" t="str">
        <f t="shared" si="55"/>
        <v/>
      </c>
      <c r="V241" s="23" t="str">
        <f t="shared" si="56"/>
        <v/>
      </c>
      <c r="W241" s="23" t="str">
        <f t="shared" si="57"/>
        <v/>
      </c>
      <c r="X241" s="23" t="str">
        <f t="shared" si="58"/>
        <v/>
      </c>
    </row>
    <row r="242" spans="1:24">
      <c r="A242" s="24" t="str">
        <f>IF(B242="","",Draw!A242)</f>
        <v/>
      </c>
      <c r="B242" s="25" t="str">
        <f>IFERROR(Draw!B242,"")</f>
        <v/>
      </c>
      <c r="C242" s="25" t="str">
        <f>IFERROR(Draw!C242,"")</f>
        <v/>
      </c>
      <c r="D242" s="84"/>
      <c r="E242" s="164">
        <v>2.41E-7</v>
      </c>
      <c r="F242" s="133" t="str">
        <f t="shared" si="52"/>
        <v/>
      </c>
      <c r="G242" s="133" t="str">
        <f t="shared" ref="G242:G246" si="66">IF(OR(AND(D242&gt;1,D242&lt;1050),D242="nt",D242=""),"","Not a valid input")</f>
        <v/>
      </c>
      <c r="S242" s="23" t="str">
        <f t="shared" si="53"/>
        <v/>
      </c>
      <c r="T242" s="23" t="str">
        <f t="shared" si="54"/>
        <v/>
      </c>
      <c r="U242" s="23" t="str">
        <f t="shared" si="55"/>
        <v/>
      </c>
      <c r="V242" s="23" t="str">
        <f t="shared" si="56"/>
        <v/>
      </c>
      <c r="W242" s="23" t="str">
        <f t="shared" si="57"/>
        <v/>
      </c>
      <c r="X242" s="23" t="str">
        <f t="shared" si="58"/>
        <v/>
      </c>
    </row>
    <row r="243" spans="1:24">
      <c r="A243" s="24" t="str">
        <f>IF(B243="","",Draw!A243)</f>
        <v/>
      </c>
      <c r="B243" s="25" t="str">
        <f>IFERROR(Draw!B243,"")</f>
        <v/>
      </c>
      <c r="C243" s="25" t="str">
        <f>IFERROR(Draw!C243,"")</f>
        <v/>
      </c>
      <c r="D243" s="85"/>
      <c r="E243" s="164">
        <v>2.4200000000000002E-7</v>
      </c>
      <c r="F243" s="133" t="str">
        <f t="shared" si="52"/>
        <v/>
      </c>
      <c r="G243" s="133" t="str">
        <f t="shared" si="66"/>
        <v/>
      </c>
      <c r="S243" s="23" t="str">
        <f t="shared" si="53"/>
        <v/>
      </c>
      <c r="T243" s="23" t="str">
        <f t="shared" si="54"/>
        <v/>
      </c>
      <c r="U243" s="23" t="str">
        <f t="shared" si="55"/>
        <v/>
      </c>
      <c r="V243" s="23" t="str">
        <f t="shared" si="56"/>
        <v/>
      </c>
      <c r="W243" s="23" t="str">
        <f t="shared" si="57"/>
        <v/>
      </c>
      <c r="X243" s="23" t="str">
        <f t="shared" si="58"/>
        <v/>
      </c>
    </row>
    <row r="244" spans="1:24">
      <c r="A244" s="24" t="str">
        <f>IF(B244="","",Draw!A244)</f>
        <v/>
      </c>
      <c r="B244" s="25" t="str">
        <f>IFERROR(Draw!B244,"")</f>
        <v/>
      </c>
      <c r="C244" s="25" t="str">
        <f>IFERROR(Draw!C244,"")</f>
        <v/>
      </c>
      <c r="D244" s="85"/>
      <c r="E244" s="164">
        <v>2.4299999999999999E-7</v>
      </c>
      <c r="F244" s="133" t="str">
        <f t="shared" si="52"/>
        <v/>
      </c>
      <c r="G244" s="133" t="str">
        <f t="shared" si="66"/>
        <v/>
      </c>
      <c r="S244" s="23" t="str">
        <f t="shared" si="53"/>
        <v/>
      </c>
      <c r="T244" s="23" t="str">
        <f t="shared" si="54"/>
        <v/>
      </c>
      <c r="U244" s="23" t="str">
        <f t="shared" si="55"/>
        <v/>
      </c>
      <c r="V244" s="23" t="str">
        <f t="shared" si="56"/>
        <v/>
      </c>
      <c r="W244" s="23" t="str">
        <f t="shared" si="57"/>
        <v/>
      </c>
      <c r="X244" s="23" t="str">
        <f t="shared" si="58"/>
        <v/>
      </c>
    </row>
    <row r="245" spans="1:24">
      <c r="A245" s="24" t="str">
        <f>IF(B245="","",Draw!A245)</f>
        <v/>
      </c>
      <c r="B245" s="25" t="str">
        <f>IFERROR(Draw!B245,"")</f>
        <v/>
      </c>
      <c r="C245" s="25" t="str">
        <f>IFERROR(Draw!C245,"")</f>
        <v/>
      </c>
      <c r="D245" s="85"/>
      <c r="E245" s="164">
        <v>2.4400000000000001E-7</v>
      </c>
      <c r="F245" s="133" t="str">
        <f t="shared" si="52"/>
        <v/>
      </c>
      <c r="G245" s="133" t="str">
        <f t="shared" si="66"/>
        <v/>
      </c>
      <c r="S245" s="23" t="str">
        <f t="shared" si="53"/>
        <v/>
      </c>
      <c r="T245" s="23" t="str">
        <f t="shared" si="54"/>
        <v/>
      </c>
      <c r="U245" s="23" t="str">
        <f t="shared" si="55"/>
        <v/>
      </c>
      <c r="V245" s="23" t="str">
        <f t="shared" si="56"/>
        <v/>
      </c>
      <c r="W245" s="23" t="str">
        <f t="shared" si="57"/>
        <v/>
      </c>
      <c r="X245" s="23" t="str">
        <f t="shared" si="58"/>
        <v/>
      </c>
    </row>
    <row r="246" spans="1:24">
      <c r="A246" s="24" t="str">
        <f>IF(B246="","",Draw!A246)</f>
        <v/>
      </c>
      <c r="B246" s="35" t="str">
        <f>IFERROR(Draw!B246,"")</f>
        <v/>
      </c>
      <c r="C246" s="35" t="str">
        <f>IFERROR(Draw!C246,"")</f>
        <v/>
      </c>
      <c r="D246" s="86"/>
      <c r="E246" s="164">
        <v>2.4499999999999998E-7</v>
      </c>
      <c r="F246" s="133" t="str">
        <f t="shared" si="52"/>
        <v/>
      </c>
      <c r="G246" s="133" t="str">
        <f t="shared" si="66"/>
        <v/>
      </c>
      <c r="S246" s="23" t="str">
        <f t="shared" si="53"/>
        <v/>
      </c>
      <c r="T246" s="23" t="str">
        <f t="shared" si="54"/>
        <v/>
      </c>
      <c r="U246" s="23" t="str">
        <f t="shared" si="55"/>
        <v/>
      </c>
      <c r="V246" s="23" t="str">
        <f t="shared" si="56"/>
        <v/>
      </c>
      <c r="W246" s="23" t="str">
        <f t="shared" si="57"/>
        <v/>
      </c>
      <c r="X246" s="23" t="str">
        <f t="shared" si="58"/>
        <v/>
      </c>
    </row>
    <row r="247" spans="1:24">
      <c r="A247" s="36"/>
      <c r="B247" s="37"/>
      <c r="C247" s="37"/>
      <c r="D247" s="94"/>
      <c r="E247" s="164">
        <v>2.4600000000000001E-7</v>
      </c>
      <c r="F247" s="133" t="str">
        <f t="shared" si="52"/>
        <v/>
      </c>
      <c r="G247" s="133"/>
      <c r="S247" s="23" t="str">
        <f t="shared" si="53"/>
        <v/>
      </c>
      <c r="T247" s="23" t="str">
        <f t="shared" si="54"/>
        <v/>
      </c>
      <c r="U247" s="23" t="str">
        <f t="shared" si="55"/>
        <v/>
      </c>
      <c r="V247" s="23" t="str">
        <f t="shared" si="56"/>
        <v/>
      </c>
      <c r="W247" s="23" t="str">
        <f t="shared" si="57"/>
        <v/>
      </c>
      <c r="X247" s="23" t="str">
        <f t="shared" si="58"/>
        <v/>
      </c>
    </row>
    <row r="248" spans="1:24">
      <c r="A248" s="24" t="str">
        <f>IF(B248="","",Draw!A248)</f>
        <v/>
      </c>
      <c r="B248" s="25" t="str">
        <f>IFERROR(Draw!B248,"")</f>
        <v/>
      </c>
      <c r="C248" s="25" t="str">
        <f>IFERROR(Draw!C248,"")</f>
        <v/>
      </c>
      <c r="D248" s="84"/>
      <c r="E248" s="164">
        <v>2.4699999999999998E-7</v>
      </c>
      <c r="F248" s="133" t="str">
        <f t="shared" si="52"/>
        <v/>
      </c>
      <c r="G248" s="133" t="str">
        <f t="shared" ref="G248:G252" si="67">IF(OR(AND(D248&gt;1,D248&lt;1050),D248="nt",D248=""),"","Not a valid input")</f>
        <v/>
      </c>
      <c r="S248" s="23" t="str">
        <f t="shared" si="53"/>
        <v/>
      </c>
      <c r="T248" s="23" t="str">
        <f t="shared" si="54"/>
        <v/>
      </c>
      <c r="U248" s="23" t="str">
        <f t="shared" si="55"/>
        <v/>
      </c>
      <c r="V248" s="23" t="str">
        <f t="shared" si="56"/>
        <v/>
      </c>
      <c r="W248" s="23" t="str">
        <f t="shared" si="57"/>
        <v/>
      </c>
      <c r="X248" s="23" t="str">
        <f t="shared" si="58"/>
        <v/>
      </c>
    </row>
    <row r="249" spans="1:24">
      <c r="A249" s="24" t="str">
        <f>IF(B249="","",Draw!A249)</f>
        <v/>
      </c>
      <c r="B249" s="25" t="str">
        <f>IFERROR(Draw!B249,"")</f>
        <v/>
      </c>
      <c r="C249" s="25" t="str">
        <f>IFERROR(Draw!C249,"")</f>
        <v/>
      </c>
      <c r="D249" s="85"/>
      <c r="E249" s="164">
        <v>2.48E-7</v>
      </c>
      <c r="F249" s="133" t="str">
        <f t="shared" si="52"/>
        <v/>
      </c>
      <c r="G249" s="133" t="str">
        <f t="shared" si="67"/>
        <v/>
      </c>
      <c r="S249" s="23" t="str">
        <f t="shared" si="53"/>
        <v/>
      </c>
      <c r="T249" s="23" t="str">
        <f t="shared" si="54"/>
        <v/>
      </c>
      <c r="U249" s="23" t="str">
        <f t="shared" si="55"/>
        <v/>
      </c>
      <c r="V249" s="23" t="str">
        <f t="shared" si="56"/>
        <v/>
      </c>
      <c r="W249" s="23" t="str">
        <f t="shared" si="57"/>
        <v/>
      </c>
      <c r="X249" s="23" t="str">
        <f t="shared" si="58"/>
        <v/>
      </c>
    </row>
    <row r="250" spans="1:24">
      <c r="A250" s="24" t="str">
        <f>IF(B250="","",Draw!A250)</f>
        <v/>
      </c>
      <c r="B250" s="25" t="str">
        <f>IFERROR(Draw!B250,"")</f>
        <v/>
      </c>
      <c r="C250" s="25" t="str">
        <f>IFERROR(Draw!C250,"")</f>
        <v/>
      </c>
      <c r="D250" s="85"/>
      <c r="E250" s="164">
        <v>2.4900000000000002E-7</v>
      </c>
      <c r="F250" s="133" t="str">
        <f t="shared" si="52"/>
        <v/>
      </c>
      <c r="G250" s="133" t="str">
        <f t="shared" si="67"/>
        <v/>
      </c>
      <c r="S250" s="23" t="str">
        <f t="shared" si="53"/>
        <v/>
      </c>
      <c r="T250" s="23" t="str">
        <f t="shared" si="54"/>
        <v/>
      </c>
      <c r="U250" s="23" t="str">
        <f t="shared" si="55"/>
        <v/>
      </c>
      <c r="V250" s="23" t="str">
        <f t="shared" si="56"/>
        <v/>
      </c>
      <c r="W250" s="23" t="str">
        <f t="shared" si="57"/>
        <v/>
      </c>
      <c r="X250" s="23" t="str">
        <f t="shared" si="58"/>
        <v/>
      </c>
    </row>
    <row r="251" spans="1:24">
      <c r="A251" s="24" t="str">
        <f>IF(B251="","",Draw!A251)</f>
        <v/>
      </c>
      <c r="B251" s="25" t="str">
        <f>IFERROR(Draw!B251,"")</f>
        <v/>
      </c>
      <c r="C251" s="25" t="str">
        <f>IFERROR(Draw!C251,"")</f>
        <v/>
      </c>
      <c r="D251" s="85"/>
      <c r="E251" s="164">
        <v>2.4999999999999999E-7</v>
      </c>
      <c r="F251" s="133" t="str">
        <f t="shared" si="52"/>
        <v/>
      </c>
      <c r="G251" s="133" t="str">
        <f t="shared" si="67"/>
        <v/>
      </c>
      <c r="S251" s="23" t="str">
        <f t="shared" si="53"/>
        <v/>
      </c>
      <c r="T251" s="23" t="str">
        <f t="shared" si="54"/>
        <v/>
      </c>
      <c r="U251" s="23" t="str">
        <f t="shared" si="55"/>
        <v/>
      </c>
      <c r="V251" s="23" t="str">
        <f t="shared" si="56"/>
        <v/>
      </c>
      <c r="W251" s="23" t="str">
        <f t="shared" si="57"/>
        <v/>
      </c>
      <c r="X251" s="23" t="str">
        <f t="shared" si="58"/>
        <v/>
      </c>
    </row>
    <row r="252" spans="1:24">
      <c r="A252" s="24" t="str">
        <f>IF(B252="","",Draw!A252)</f>
        <v/>
      </c>
      <c r="B252" s="35" t="str">
        <f>IFERROR(Draw!B252,"")</f>
        <v/>
      </c>
      <c r="C252" s="35" t="str">
        <f>IFERROR(Draw!C252,"")</f>
        <v/>
      </c>
      <c r="D252" s="86"/>
      <c r="E252" s="164">
        <v>2.5100000000000001E-7</v>
      </c>
      <c r="F252" s="133" t="str">
        <f t="shared" si="52"/>
        <v/>
      </c>
      <c r="G252" s="133" t="str">
        <f t="shared" si="67"/>
        <v/>
      </c>
      <c r="S252" s="23" t="str">
        <f t="shared" si="53"/>
        <v/>
      </c>
      <c r="T252" s="23" t="str">
        <f t="shared" si="54"/>
        <v/>
      </c>
      <c r="U252" s="23" t="str">
        <f t="shared" si="55"/>
        <v/>
      </c>
      <c r="V252" s="23" t="str">
        <f t="shared" si="56"/>
        <v/>
      </c>
      <c r="W252" s="23" t="str">
        <f t="shared" si="57"/>
        <v/>
      </c>
      <c r="X252" s="23" t="str">
        <f t="shared" si="58"/>
        <v/>
      </c>
    </row>
    <row r="253" spans="1:24">
      <c r="A253" s="36"/>
      <c r="B253" s="37"/>
      <c r="C253" s="37"/>
      <c r="D253" s="94"/>
      <c r="E253" s="164">
        <v>2.5199999999999998E-7</v>
      </c>
      <c r="F253" s="133" t="str">
        <f t="shared" si="52"/>
        <v/>
      </c>
      <c r="G253" s="133"/>
      <c r="S253" s="23" t="str">
        <f t="shared" si="53"/>
        <v/>
      </c>
      <c r="T253" s="23" t="str">
        <f t="shared" si="54"/>
        <v/>
      </c>
      <c r="U253" s="23" t="str">
        <f t="shared" si="55"/>
        <v/>
      </c>
      <c r="V253" s="23" t="str">
        <f t="shared" si="56"/>
        <v/>
      </c>
      <c r="W253" s="23" t="str">
        <f t="shared" si="57"/>
        <v/>
      </c>
      <c r="X253" s="23" t="str">
        <f t="shared" si="58"/>
        <v/>
      </c>
    </row>
    <row r="254" spans="1:24">
      <c r="A254" s="24" t="str">
        <f>IF(B254="","",Draw!A254)</f>
        <v/>
      </c>
      <c r="B254" s="25" t="str">
        <f>IFERROR(Draw!B254,"")</f>
        <v/>
      </c>
      <c r="C254" s="25" t="str">
        <f>IFERROR(Draw!C254,"")</f>
        <v/>
      </c>
      <c r="D254" s="84"/>
      <c r="E254" s="164">
        <v>2.53E-7</v>
      </c>
      <c r="F254" s="133" t="str">
        <f t="shared" si="52"/>
        <v/>
      </c>
      <c r="G254" s="133" t="str">
        <f t="shared" ref="G254:G258" si="68">IF(OR(AND(D254&gt;1,D254&lt;1050),D254="nt",D254=""),"","Not a valid input")</f>
        <v/>
      </c>
      <c r="S254" s="23" t="str">
        <f t="shared" si="53"/>
        <v/>
      </c>
      <c r="T254" s="23" t="str">
        <f t="shared" si="54"/>
        <v/>
      </c>
      <c r="U254" s="23" t="str">
        <f t="shared" si="55"/>
        <v/>
      </c>
      <c r="V254" s="23" t="str">
        <f t="shared" si="56"/>
        <v/>
      </c>
      <c r="W254" s="23" t="str">
        <f t="shared" si="57"/>
        <v/>
      </c>
      <c r="X254" s="23" t="str">
        <f t="shared" si="58"/>
        <v/>
      </c>
    </row>
    <row r="255" spans="1:24">
      <c r="A255" s="24" t="str">
        <f>IF(B255="","",Draw!A255)</f>
        <v/>
      </c>
      <c r="B255" s="25" t="str">
        <f>IFERROR(Draw!B255,"")</f>
        <v/>
      </c>
      <c r="C255" s="25" t="str">
        <f>IFERROR(Draw!C255,"")</f>
        <v/>
      </c>
      <c r="D255" s="85"/>
      <c r="E255" s="164">
        <v>2.5400000000000002E-7</v>
      </c>
      <c r="F255" s="133" t="str">
        <f t="shared" si="52"/>
        <v/>
      </c>
      <c r="G255" s="133" t="str">
        <f t="shared" si="68"/>
        <v/>
      </c>
      <c r="S255" s="23" t="str">
        <f t="shared" si="53"/>
        <v/>
      </c>
      <c r="T255" s="23" t="str">
        <f t="shared" si="54"/>
        <v/>
      </c>
      <c r="U255" s="23" t="str">
        <f t="shared" si="55"/>
        <v/>
      </c>
      <c r="V255" s="23" t="str">
        <f t="shared" si="56"/>
        <v/>
      </c>
      <c r="W255" s="23" t="str">
        <f t="shared" si="57"/>
        <v/>
      </c>
      <c r="X255" s="23" t="str">
        <f t="shared" si="58"/>
        <v/>
      </c>
    </row>
    <row r="256" spans="1:24">
      <c r="A256" s="24" t="str">
        <f>IF(B256="","",Draw!A256)</f>
        <v/>
      </c>
      <c r="B256" s="25" t="str">
        <f>IFERROR(Draw!B256,"")</f>
        <v/>
      </c>
      <c r="C256" s="25" t="str">
        <f>IFERROR(Draw!C256,"")</f>
        <v/>
      </c>
      <c r="D256" s="85"/>
      <c r="E256" s="164">
        <v>2.5499999999999999E-7</v>
      </c>
      <c r="F256" s="133" t="str">
        <f t="shared" si="52"/>
        <v/>
      </c>
      <c r="G256" s="133" t="str">
        <f t="shared" si="68"/>
        <v/>
      </c>
      <c r="S256" s="23" t="str">
        <f t="shared" si="53"/>
        <v/>
      </c>
      <c r="T256" s="23" t="str">
        <f t="shared" si="54"/>
        <v/>
      </c>
      <c r="U256" s="23" t="str">
        <f t="shared" si="55"/>
        <v/>
      </c>
      <c r="V256" s="23" t="str">
        <f t="shared" si="56"/>
        <v/>
      </c>
      <c r="W256" s="23" t="str">
        <f t="shared" si="57"/>
        <v/>
      </c>
      <c r="X256" s="23" t="str">
        <f t="shared" si="58"/>
        <v/>
      </c>
    </row>
    <row r="257" spans="1:24">
      <c r="A257" s="24" t="str">
        <f>IF(B257="","",Draw!A257)</f>
        <v/>
      </c>
      <c r="B257" s="25" t="str">
        <f>IFERROR(Draw!B257,"")</f>
        <v/>
      </c>
      <c r="C257" s="25" t="str">
        <f>IFERROR(Draw!C257,"")</f>
        <v/>
      </c>
      <c r="D257" s="85"/>
      <c r="E257" s="164">
        <v>2.5600000000000002E-7</v>
      </c>
      <c r="F257" s="133" t="str">
        <f t="shared" si="52"/>
        <v/>
      </c>
      <c r="G257" s="133" t="str">
        <f t="shared" si="68"/>
        <v/>
      </c>
      <c r="S257" s="23" t="str">
        <f t="shared" si="53"/>
        <v/>
      </c>
      <c r="T257" s="23" t="str">
        <f t="shared" si="54"/>
        <v/>
      </c>
      <c r="U257" s="23" t="str">
        <f t="shared" si="55"/>
        <v/>
      </c>
      <c r="V257" s="23" t="str">
        <f t="shared" si="56"/>
        <v/>
      </c>
      <c r="W257" s="23" t="str">
        <f t="shared" si="57"/>
        <v/>
      </c>
      <c r="X257" s="23" t="str">
        <f t="shared" si="58"/>
        <v/>
      </c>
    </row>
    <row r="258" spans="1:24">
      <c r="A258" s="24" t="str">
        <f>IF(B258="","",Draw!A258)</f>
        <v/>
      </c>
      <c r="B258" s="35" t="str">
        <f>IFERROR(Draw!B258,"")</f>
        <v/>
      </c>
      <c r="C258" s="35" t="str">
        <f>IFERROR(Draw!C258,"")</f>
        <v/>
      </c>
      <c r="D258" s="86"/>
      <c r="E258" s="164">
        <v>2.5699999999999999E-7</v>
      </c>
      <c r="F258" s="133" t="str">
        <f t="shared" si="52"/>
        <v/>
      </c>
      <c r="G258" s="133" t="str">
        <f t="shared" si="68"/>
        <v/>
      </c>
      <c r="S258" s="23" t="str">
        <f t="shared" si="53"/>
        <v/>
      </c>
      <c r="T258" s="23" t="str">
        <f t="shared" si="54"/>
        <v/>
      </c>
      <c r="U258" s="23" t="str">
        <f t="shared" si="55"/>
        <v/>
      </c>
      <c r="V258" s="23" t="str">
        <f t="shared" si="56"/>
        <v/>
      </c>
      <c r="W258" s="23" t="str">
        <f t="shared" si="57"/>
        <v/>
      </c>
      <c r="X258" s="23" t="str">
        <f t="shared" si="58"/>
        <v/>
      </c>
    </row>
    <row r="259" spans="1:24">
      <c r="A259" s="36"/>
      <c r="B259" s="37"/>
      <c r="C259" s="37"/>
      <c r="D259" s="94"/>
      <c r="E259" s="164">
        <v>2.5800000000000001E-7</v>
      </c>
      <c r="F259" s="133" t="str">
        <f t="shared" ref="F259:F300" si="69">IF(D259="nt",1000+E259,IF((D259+E259)&gt;5,D259+E259,""))</f>
        <v/>
      </c>
      <c r="G259" s="133"/>
      <c r="S259" s="23" t="str">
        <f t="shared" ref="S259:S300" si="70">IFERROR(VLOOKUP(F259,$Z$3:$AA$7,2,TRUE),"")</f>
        <v/>
      </c>
      <c r="T259" s="23" t="str">
        <f t="shared" ref="T259:T300" si="71">IFERROR(IF(S259=$T$1,F259,""),"")</f>
        <v/>
      </c>
      <c r="U259" s="23" t="str">
        <f t="shared" ref="U259:U300" si="72">IFERROR(IF($S259=$U$1,$F259,""),"")</f>
        <v/>
      </c>
      <c r="V259" s="23" t="str">
        <f t="shared" ref="V259:V300" si="73">IFERROR(IF($S259=$V$1,$F259,""),"")</f>
        <v/>
      </c>
      <c r="W259" s="23" t="str">
        <f t="shared" ref="W259:W300" si="74">IFERROR(IF($S259=$W$1,$F259,""),"")</f>
        <v/>
      </c>
      <c r="X259" s="23" t="str">
        <f t="shared" ref="X259:X300" si="75">IFERROR(IF($S259=$X$1,$F259,""),"")</f>
        <v/>
      </c>
    </row>
    <row r="260" spans="1:24">
      <c r="A260" s="24" t="str">
        <f>IF(B260="","",Draw!A260)</f>
        <v/>
      </c>
      <c r="B260" s="25" t="str">
        <f>IFERROR(Draw!B260,"")</f>
        <v/>
      </c>
      <c r="C260" s="25" t="str">
        <f>IFERROR(Draw!C260,"")</f>
        <v/>
      </c>
      <c r="D260" s="84"/>
      <c r="E260" s="164">
        <v>2.5899999999999998E-7</v>
      </c>
      <c r="F260" s="133" t="str">
        <f t="shared" si="69"/>
        <v/>
      </c>
      <c r="G260" s="133" t="str">
        <f t="shared" ref="G260:G264" si="76">IF(OR(AND(D260&gt;1,D260&lt;1050),D260="nt",D260=""),"","Not a valid input")</f>
        <v/>
      </c>
      <c r="S260" s="23" t="str">
        <f t="shared" si="70"/>
        <v/>
      </c>
      <c r="T260" s="23" t="str">
        <f t="shared" si="71"/>
        <v/>
      </c>
      <c r="U260" s="23" t="str">
        <f t="shared" si="72"/>
        <v/>
      </c>
      <c r="V260" s="23" t="str">
        <f t="shared" si="73"/>
        <v/>
      </c>
      <c r="W260" s="23" t="str">
        <f t="shared" si="74"/>
        <v/>
      </c>
      <c r="X260" s="23" t="str">
        <f t="shared" si="75"/>
        <v/>
      </c>
    </row>
    <row r="261" spans="1:24">
      <c r="A261" s="24" t="str">
        <f>IF(B261="","",Draw!A261)</f>
        <v/>
      </c>
      <c r="B261" s="25" t="str">
        <f>IFERROR(Draw!B261,"")</f>
        <v/>
      </c>
      <c r="C261" s="25" t="str">
        <f>IFERROR(Draw!C261,"")</f>
        <v/>
      </c>
      <c r="D261" s="85"/>
      <c r="E261" s="164">
        <v>2.6E-7</v>
      </c>
      <c r="F261" s="133" t="str">
        <f t="shared" si="69"/>
        <v/>
      </c>
      <c r="G261" s="133" t="str">
        <f t="shared" si="76"/>
        <v/>
      </c>
      <c r="S261" s="23" t="str">
        <f t="shared" si="70"/>
        <v/>
      </c>
      <c r="T261" s="23" t="str">
        <f t="shared" si="71"/>
        <v/>
      </c>
      <c r="U261" s="23" t="str">
        <f t="shared" si="72"/>
        <v/>
      </c>
      <c r="V261" s="23" t="str">
        <f t="shared" si="73"/>
        <v/>
      </c>
      <c r="W261" s="23" t="str">
        <f t="shared" si="74"/>
        <v/>
      </c>
      <c r="X261" s="23" t="str">
        <f t="shared" si="75"/>
        <v/>
      </c>
    </row>
    <row r="262" spans="1:24">
      <c r="A262" s="24" t="str">
        <f>IF(B262="","",Draw!A262)</f>
        <v/>
      </c>
      <c r="B262" s="25" t="str">
        <f>IFERROR(Draw!B262,"")</f>
        <v/>
      </c>
      <c r="C262" s="25" t="str">
        <f>IFERROR(Draw!C262,"")</f>
        <v/>
      </c>
      <c r="D262" s="85"/>
      <c r="E262" s="164">
        <v>2.6100000000000002E-7</v>
      </c>
      <c r="F262" s="133" t="str">
        <f t="shared" si="69"/>
        <v/>
      </c>
      <c r="G262" s="133" t="str">
        <f t="shared" si="76"/>
        <v/>
      </c>
      <c r="S262" s="23" t="str">
        <f t="shared" si="70"/>
        <v/>
      </c>
      <c r="T262" s="23" t="str">
        <f t="shared" si="71"/>
        <v/>
      </c>
      <c r="U262" s="23" t="str">
        <f t="shared" si="72"/>
        <v/>
      </c>
      <c r="V262" s="23" t="str">
        <f t="shared" si="73"/>
        <v/>
      </c>
      <c r="W262" s="23" t="str">
        <f t="shared" si="74"/>
        <v/>
      </c>
      <c r="X262" s="23" t="str">
        <f t="shared" si="75"/>
        <v/>
      </c>
    </row>
    <row r="263" spans="1:24">
      <c r="A263" s="24" t="str">
        <f>IF(B263="","",Draw!A263)</f>
        <v/>
      </c>
      <c r="B263" s="25" t="str">
        <f>IFERROR(Draw!B263,"")</f>
        <v/>
      </c>
      <c r="C263" s="25" t="str">
        <f>IFERROR(Draw!C263,"")</f>
        <v/>
      </c>
      <c r="D263" s="85"/>
      <c r="E263" s="164">
        <v>2.6199999999999999E-7</v>
      </c>
      <c r="F263" s="133" t="str">
        <f t="shared" si="69"/>
        <v/>
      </c>
      <c r="G263" s="133" t="str">
        <f t="shared" si="76"/>
        <v/>
      </c>
      <c r="S263" s="23" t="str">
        <f t="shared" si="70"/>
        <v/>
      </c>
      <c r="T263" s="23" t="str">
        <f t="shared" si="71"/>
        <v/>
      </c>
      <c r="U263" s="23" t="str">
        <f t="shared" si="72"/>
        <v/>
      </c>
      <c r="V263" s="23" t="str">
        <f t="shared" si="73"/>
        <v/>
      </c>
      <c r="W263" s="23" t="str">
        <f t="shared" si="74"/>
        <v/>
      </c>
      <c r="X263" s="23" t="str">
        <f t="shared" si="75"/>
        <v/>
      </c>
    </row>
    <row r="264" spans="1:24">
      <c r="A264" s="24" t="str">
        <f>IF(B264="","",Draw!A264)</f>
        <v/>
      </c>
      <c r="B264" s="35" t="str">
        <f>IFERROR(Draw!B264,"")</f>
        <v/>
      </c>
      <c r="C264" s="35" t="str">
        <f>IFERROR(Draw!C264,"")</f>
        <v/>
      </c>
      <c r="D264" s="86"/>
      <c r="E264" s="164">
        <v>2.6300000000000001E-7</v>
      </c>
      <c r="F264" s="133" t="str">
        <f t="shared" si="69"/>
        <v/>
      </c>
      <c r="G264" s="133" t="str">
        <f t="shared" si="76"/>
        <v/>
      </c>
      <c r="S264" s="23" t="str">
        <f t="shared" si="70"/>
        <v/>
      </c>
      <c r="T264" s="23" t="str">
        <f t="shared" si="71"/>
        <v/>
      </c>
      <c r="U264" s="23" t="str">
        <f t="shared" si="72"/>
        <v/>
      </c>
      <c r="V264" s="23" t="str">
        <f t="shared" si="73"/>
        <v/>
      </c>
      <c r="W264" s="23" t="str">
        <f t="shared" si="74"/>
        <v/>
      </c>
      <c r="X264" s="23" t="str">
        <f t="shared" si="75"/>
        <v/>
      </c>
    </row>
    <row r="265" spans="1:24">
      <c r="A265" s="36"/>
      <c r="B265" s="37"/>
      <c r="C265" s="37"/>
      <c r="D265" s="94"/>
      <c r="E265" s="164">
        <v>2.6399999999999998E-7</v>
      </c>
      <c r="F265" s="133" t="str">
        <f t="shared" si="69"/>
        <v/>
      </c>
      <c r="G265" s="133"/>
      <c r="S265" s="23" t="str">
        <f t="shared" si="70"/>
        <v/>
      </c>
      <c r="T265" s="23" t="str">
        <f t="shared" si="71"/>
        <v/>
      </c>
      <c r="U265" s="23" t="str">
        <f t="shared" si="72"/>
        <v/>
      </c>
      <c r="V265" s="23" t="str">
        <f t="shared" si="73"/>
        <v/>
      </c>
      <c r="W265" s="23" t="str">
        <f t="shared" si="74"/>
        <v/>
      </c>
      <c r="X265" s="23" t="str">
        <f t="shared" si="75"/>
        <v/>
      </c>
    </row>
    <row r="266" spans="1:24">
      <c r="A266" s="24" t="str">
        <f>IF(B266="","",Draw!A266)</f>
        <v/>
      </c>
      <c r="B266" s="25" t="str">
        <f>IFERROR(Draw!B266,"")</f>
        <v/>
      </c>
      <c r="C266" s="25" t="str">
        <f>IFERROR(Draw!C266,"")</f>
        <v/>
      </c>
      <c r="D266" s="84"/>
      <c r="E266" s="164">
        <v>2.65E-7</v>
      </c>
      <c r="F266" s="133" t="str">
        <f t="shared" si="69"/>
        <v/>
      </c>
      <c r="G266" s="133" t="str">
        <f t="shared" ref="G266:G270" si="77">IF(OR(AND(D266&gt;1,D266&lt;1050),D266="nt",D266=""),"","Not a valid input")</f>
        <v/>
      </c>
      <c r="S266" s="23" t="str">
        <f t="shared" si="70"/>
        <v/>
      </c>
      <c r="T266" s="23" t="str">
        <f t="shared" si="71"/>
        <v/>
      </c>
      <c r="U266" s="23" t="str">
        <f t="shared" si="72"/>
        <v/>
      </c>
      <c r="V266" s="23" t="str">
        <f t="shared" si="73"/>
        <v/>
      </c>
      <c r="W266" s="23" t="str">
        <f t="shared" si="74"/>
        <v/>
      </c>
      <c r="X266" s="23" t="str">
        <f t="shared" si="75"/>
        <v/>
      </c>
    </row>
    <row r="267" spans="1:24">
      <c r="A267" s="24" t="str">
        <f>IF(B267="","",Draw!A267)</f>
        <v/>
      </c>
      <c r="B267" s="25" t="str">
        <f>IFERROR(Draw!B267,"")</f>
        <v/>
      </c>
      <c r="C267" s="25" t="str">
        <f>IFERROR(Draw!C267,"")</f>
        <v/>
      </c>
      <c r="D267" s="85"/>
      <c r="E267" s="164">
        <v>2.6600000000000003E-7</v>
      </c>
      <c r="F267" s="133" t="str">
        <f t="shared" si="69"/>
        <v/>
      </c>
      <c r="G267" s="133" t="str">
        <f t="shared" si="77"/>
        <v/>
      </c>
      <c r="S267" s="23" t="str">
        <f t="shared" si="70"/>
        <v/>
      </c>
      <c r="T267" s="23" t="str">
        <f t="shared" si="71"/>
        <v/>
      </c>
      <c r="U267" s="23" t="str">
        <f t="shared" si="72"/>
        <v/>
      </c>
      <c r="V267" s="23" t="str">
        <f t="shared" si="73"/>
        <v/>
      </c>
      <c r="W267" s="23" t="str">
        <f t="shared" si="74"/>
        <v/>
      </c>
      <c r="X267" s="23" t="str">
        <f t="shared" si="75"/>
        <v/>
      </c>
    </row>
    <row r="268" spans="1:24">
      <c r="A268" s="24" t="str">
        <f>IF(B268="","",Draw!A268)</f>
        <v/>
      </c>
      <c r="B268" s="25" t="str">
        <f>IFERROR(Draw!B268,"")</f>
        <v/>
      </c>
      <c r="C268" s="25" t="str">
        <f>IFERROR(Draw!C268,"")</f>
        <v/>
      </c>
      <c r="D268" s="85"/>
      <c r="E268" s="164">
        <v>2.67E-7</v>
      </c>
      <c r="F268" s="133" t="str">
        <f t="shared" si="69"/>
        <v/>
      </c>
      <c r="G268" s="133" t="str">
        <f t="shared" si="77"/>
        <v/>
      </c>
      <c r="S268" s="23" t="str">
        <f t="shared" si="70"/>
        <v/>
      </c>
      <c r="T268" s="23" t="str">
        <f t="shared" si="71"/>
        <v/>
      </c>
      <c r="U268" s="23" t="str">
        <f t="shared" si="72"/>
        <v/>
      </c>
      <c r="V268" s="23" t="str">
        <f t="shared" si="73"/>
        <v/>
      </c>
      <c r="W268" s="23" t="str">
        <f t="shared" si="74"/>
        <v/>
      </c>
      <c r="X268" s="23" t="str">
        <f t="shared" si="75"/>
        <v/>
      </c>
    </row>
    <row r="269" spans="1:24">
      <c r="A269" s="24" t="str">
        <f>IF(B269="","",Draw!A269)</f>
        <v/>
      </c>
      <c r="B269" s="25" t="str">
        <f>IFERROR(Draw!B269,"")</f>
        <v/>
      </c>
      <c r="C269" s="25" t="str">
        <f>IFERROR(Draw!C269,"")</f>
        <v/>
      </c>
      <c r="D269" s="85"/>
      <c r="E269" s="164">
        <v>2.6800000000000002E-7</v>
      </c>
      <c r="F269" s="133" t="str">
        <f t="shared" si="69"/>
        <v/>
      </c>
      <c r="G269" s="133" t="str">
        <f t="shared" si="77"/>
        <v/>
      </c>
      <c r="S269" s="23" t="str">
        <f t="shared" si="70"/>
        <v/>
      </c>
      <c r="T269" s="23" t="str">
        <f t="shared" si="71"/>
        <v/>
      </c>
      <c r="U269" s="23" t="str">
        <f t="shared" si="72"/>
        <v/>
      </c>
      <c r="V269" s="23" t="str">
        <f t="shared" si="73"/>
        <v/>
      </c>
      <c r="W269" s="23" t="str">
        <f t="shared" si="74"/>
        <v/>
      </c>
      <c r="X269" s="23" t="str">
        <f t="shared" si="75"/>
        <v/>
      </c>
    </row>
    <row r="270" spans="1:24">
      <c r="A270" s="24" t="str">
        <f>IF(B270="","",Draw!A270)</f>
        <v/>
      </c>
      <c r="B270" s="35" t="str">
        <f>IFERROR(Draw!B270,"")</f>
        <v/>
      </c>
      <c r="C270" s="35" t="str">
        <f>IFERROR(Draw!C270,"")</f>
        <v/>
      </c>
      <c r="D270" s="86"/>
      <c r="E270" s="164">
        <v>2.6899999999999999E-7</v>
      </c>
      <c r="F270" s="133" t="str">
        <f t="shared" si="69"/>
        <v/>
      </c>
      <c r="G270" s="133" t="str">
        <f t="shared" si="77"/>
        <v/>
      </c>
      <c r="S270" s="23" t="str">
        <f t="shared" si="70"/>
        <v/>
      </c>
      <c r="T270" s="23" t="str">
        <f t="shared" si="71"/>
        <v/>
      </c>
      <c r="U270" s="23" t="str">
        <f t="shared" si="72"/>
        <v/>
      </c>
      <c r="V270" s="23" t="str">
        <f t="shared" si="73"/>
        <v/>
      </c>
      <c r="W270" s="23" t="str">
        <f t="shared" si="74"/>
        <v/>
      </c>
      <c r="X270" s="23" t="str">
        <f t="shared" si="75"/>
        <v/>
      </c>
    </row>
    <row r="271" spans="1:24">
      <c r="A271" s="36"/>
      <c r="B271" s="37"/>
      <c r="C271" s="37"/>
      <c r="D271" s="94"/>
      <c r="E271" s="164">
        <v>2.7000000000000001E-7</v>
      </c>
      <c r="F271" s="133" t="str">
        <f t="shared" si="69"/>
        <v/>
      </c>
      <c r="G271" s="133"/>
      <c r="S271" s="23" t="str">
        <f t="shared" si="70"/>
        <v/>
      </c>
      <c r="T271" s="23" t="str">
        <f t="shared" si="71"/>
        <v/>
      </c>
      <c r="U271" s="23" t="str">
        <f t="shared" si="72"/>
        <v/>
      </c>
      <c r="V271" s="23" t="str">
        <f t="shared" si="73"/>
        <v/>
      </c>
      <c r="W271" s="23" t="str">
        <f t="shared" si="74"/>
        <v/>
      </c>
      <c r="X271" s="23" t="str">
        <f t="shared" si="75"/>
        <v/>
      </c>
    </row>
    <row r="272" spans="1:24">
      <c r="A272" s="24" t="str">
        <f>IF(B272="","",Draw!A272)</f>
        <v/>
      </c>
      <c r="B272" s="25" t="str">
        <f>IFERROR(Draw!B272,"")</f>
        <v/>
      </c>
      <c r="C272" s="25" t="str">
        <f>IFERROR(Draw!C272,"")</f>
        <v/>
      </c>
      <c r="D272" s="84"/>
      <c r="E272" s="164">
        <v>2.7099999999999998E-7</v>
      </c>
      <c r="F272" s="133" t="str">
        <f t="shared" si="69"/>
        <v/>
      </c>
      <c r="G272" s="133" t="str">
        <f t="shared" ref="G272:G276" si="78">IF(OR(AND(D272&gt;1,D272&lt;1050),D272="nt",D272=""),"","Not a valid input")</f>
        <v/>
      </c>
      <c r="S272" s="23" t="str">
        <f t="shared" si="70"/>
        <v/>
      </c>
      <c r="T272" s="23" t="str">
        <f t="shared" si="71"/>
        <v/>
      </c>
      <c r="U272" s="23" t="str">
        <f t="shared" si="72"/>
        <v/>
      </c>
      <c r="V272" s="23" t="str">
        <f t="shared" si="73"/>
        <v/>
      </c>
      <c r="W272" s="23" t="str">
        <f t="shared" si="74"/>
        <v/>
      </c>
      <c r="X272" s="23" t="str">
        <f t="shared" si="75"/>
        <v/>
      </c>
    </row>
    <row r="273" spans="1:24">
      <c r="A273" s="24" t="str">
        <f>IF(B273="","",Draw!A273)</f>
        <v/>
      </c>
      <c r="B273" s="25" t="str">
        <f>IFERROR(Draw!B273,"")</f>
        <v/>
      </c>
      <c r="C273" s="25" t="str">
        <f>IFERROR(Draw!C273,"")</f>
        <v/>
      </c>
      <c r="D273" s="85"/>
      <c r="E273" s="164">
        <v>2.72E-7</v>
      </c>
      <c r="F273" s="133" t="str">
        <f t="shared" si="69"/>
        <v/>
      </c>
      <c r="G273" s="133" t="str">
        <f t="shared" si="78"/>
        <v/>
      </c>
      <c r="S273" s="23" t="str">
        <f t="shared" si="70"/>
        <v/>
      </c>
      <c r="T273" s="23" t="str">
        <f t="shared" si="71"/>
        <v/>
      </c>
      <c r="U273" s="23" t="str">
        <f t="shared" si="72"/>
        <v/>
      </c>
      <c r="V273" s="23" t="str">
        <f t="shared" si="73"/>
        <v/>
      </c>
      <c r="W273" s="23" t="str">
        <f t="shared" si="74"/>
        <v/>
      </c>
      <c r="X273" s="23" t="str">
        <f t="shared" si="75"/>
        <v/>
      </c>
    </row>
    <row r="274" spans="1:24">
      <c r="A274" s="24" t="str">
        <f>IF(B274="","",Draw!A274)</f>
        <v/>
      </c>
      <c r="B274" s="25" t="str">
        <f>IFERROR(Draw!B274,"")</f>
        <v/>
      </c>
      <c r="C274" s="25" t="str">
        <f>IFERROR(Draw!C274,"")</f>
        <v/>
      </c>
      <c r="D274" s="85"/>
      <c r="E274" s="164">
        <v>2.7300000000000002E-7</v>
      </c>
      <c r="F274" s="133" t="str">
        <f t="shared" si="69"/>
        <v/>
      </c>
      <c r="G274" s="133" t="str">
        <f t="shared" si="78"/>
        <v/>
      </c>
      <c r="S274" s="23" t="str">
        <f t="shared" si="70"/>
        <v/>
      </c>
      <c r="T274" s="23" t="str">
        <f t="shared" si="71"/>
        <v/>
      </c>
      <c r="U274" s="23" t="str">
        <f t="shared" si="72"/>
        <v/>
      </c>
      <c r="V274" s="23" t="str">
        <f t="shared" si="73"/>
        <v/>
      </c>
      <c r="W274" s="23" t="str">
        <f t="shared" si="74"/>
        <v/>
      </c>
      <c r="X274" s="23" t="str">
        <f t="shared" si="75"/>
        <v/>
      </c>
    </row>
    <row r="275" spans="1:24">
      <c r="A275" s="24" t="str">
        <f>IF(B275="","",Draw!A275)</f>
        <v/>
      </c>
      <c r="B275" s="25" t="str">
        <f>IFERROR(Draw!B275,"")</f>
        <v/>
      </c>
      <c r="C275" s="25" t="str">
        <f>IFERROR(Draw!C275,"")</f>
        <v/>
      </c>
      <c r="D275" s="85"/>
      <c r="E275" s="164">
        <v>2.7399999999999999E-7</v>
      </c>
      <c r="F275" s="133" t="str">
        <f t="shared" si="69"/>
        <v/>
      </c>
      <c r="G275" s="133" t="str">
        <f t="shared" si="78"/>
        <v/>
      </c>
      <c r="S275" s="23" t="str">
        <f t="shared" si="70"/>
        <v/>
      </c>
      <c r="T275" s="23" t="str">
        <f t="shared" si="71"/>
        <v/>
      </c>
      <c r="U275" s="23" t="str">
        <f t="shared" si="72"/>
        <v/>
      </c>
      <c r="V275" s="23" t="str">
        <f t="shared" si="73"/>
        <v/>
      </c>
      <c r="W275" s="23" t="str">
        <f t="shared" si="74"/>
        <v/>
      </c>
      <c r="X275" s="23" t="str">
        <f t="shared" si="75"/>
        <v/>
      </c>
    </row>
    <row r="276" spans="1:24">
      <c r="A276" s="24" t="str">
        <f>IF(B276="","",Draw!A276)</f>
        <v/>
      </c>
      <c r="B276" s="35" t="str">
        <f>IFERROR(Draw!B276,"")</f>
        <v/>
      </c>
      <c r="C276" s="35" t="str">
        <f>IFERROR(Draw!C276,"")</f>
        <v/>
      </c>
      <c r="D276" s="86"/>
      <c r="E276" s="164">
        <v>2.7500000000000001E-7</v>
      </c>
      <c r="F276" s="133" t="str">
        <f t="shared" si="69"/>
        <v/>
      </c>
      <c r="G276" s="133" t="str">
        <f t="shared" si="78"/>
        <v/>
      </c>
      <c r="S276" s="23" t="str">
        <f t="shared" si="70"/>
        <v/>
      </c>
      <c r="T276" s="23" t="str">
        <f t="shared" si="71"/>
        <v/>
      </c>
      <c r="U276" s="23" t="str">
        <f t="shared" si="72"/>
        <v/>
      </c>
      <c r="V276" s="23" t="str">
        <f t="shared" si="73"/>
        <v/>
      </c>
      <c r="W276" s="23" t="str">
        <f t="shared" si="74"/>
        <v/>
      </c>
      <c r="X276" s="23" t="str">
        <f t="shared" si="75"/>
        <v/>
      </c>
    </row>
    <row r="277" spans="1:24">
      <c r="A277" s="36"/>
      <c r="B277" s="37"/>
      <c r="C277" s="37"/>
      <c r="D277" s="94"/>
      <c r="E277" s="164">
        <v>2.7599999999999998E-7</v>
      </c>
      <c r="F277" s="133" t="str">
        <f t="shared" si="69"/>
        <v/>
      </c>
      <c r="G277" s="133"/>
      <c r="S277" s="23" t="str">
        <f t="shared" si="70"/>
        <v/>
      </c>
      <c r="T277" s="23" t="str">
        <f t="shared" si="71"/>
        <v/>
      </c>
      <c r="U277" s="23" t="str">
        <f t="shared" si="72"/>
        <v/>
      </c>
      <c r="V277" s="23" t="str">
        <f t="shared" si="73"/>
        <v/>
      </c>
      <c r="W277" s="23" t="str">
        <f t="shared" si="74"/>
        <v/>
      </c>
      <c r="X277" s="23" t="str">
        <f t="shared" si="75"/>
        <v/>
      </c>
    </row>
    <row r="278" spans="1:24">
      <c r="A278" s="24" t="str">
        <f>IF(B278="","",Draw!A278)</f>
        <v/>
      </c>
      <c r="B278" s="25" t="str">
        <f>IFERROR(Draw!B278,"")</f>
        <v/>
      </c>
      <c r="C278" s="25" t="str">
        <f>IFERROR(Draw!C278,"")</f>
        <v/>
      </c>
      <c r="D278" s="84"/>
      <c r="E278" s="164">
        <v>2.7700000000000001E-7</v>
      </c>
      <c r="F278" s="133" t="str">
        <f t="shared" si="69"/>
        <v/>
      </c>
      <c r="G278" s="133" t="str">
        <f t="shared" ref="G278:G282" si="79">IF(OR(AND(D278&gt;1,D278&lt;1050),D278="nt",D278=""),"","Not a valid input")</f>
        <v/>
      </c>
      <c r="S278" s="23" t="str">
        <f t="shared" si="70"/>
        <v/>
      </c>
      <c r="T278" s="23" t="str">
        <f t="shared" si="71"/>
        <v/>
      </c>
      <c r="U278" s="23" t="str">
        <f t="shared" si="72"/>
        <v/>
      </c>
      <c r="V278" s="23" t="str">
        <f t="shared" si="73"/>
        <v/>
      </c>
      <c r="W278" s="23" t="str">
        <f t="shared" si="74"/>
        <v/>
      </c>
      <c r="X278" s="23" t="str">
        <f t="shared" si="75"/>
        <v/>
      </c>
    </row>
    <row r="279" spans="1:24">
      <c r="A279" s="24" t="str">
        <f>IF(B279="","",Draw!A279)</f>
        <v/>
      </c>
      <c r="B279" s="25" t="str">
        <f>IFERROR(Draw!B279,"")</f>
        <v/>
      </c>
      <c r="C279" s="25" t="str">
        <f>IFERROR(Draw!C279,"")</f>
        <v/>
      </c>
      <c r="D279" s="85"/>
      <c r="E279" s="164">
        <v>2.7799999999999997E-7</v>
      </c>
      <c r="F279" s="133" t="str">
        <f t="shared" si="69"/>
        <v/>
      </c>
      <c r="G279" s="133" t="str">
        <f t="shared" si="79"/>
        <v/>
      </c>
      <c r="S279" s="23" t="str">
        <f t="shared" si="70"/>
        <v/>
      </c>
      <c r="T279" s="23" t="str">
        <f t="shared" si="71"/>
        <v/>
      </c>
      <c r="U279" s="23" t="str">
        <f t="shared" si="72"/>
        <v/>
      </c>
      <c r="V279" s="23" t="str">
        <f t="shared" si="73"/>
        <v/>
      </c>
      <c r="W279" s="23" t="str">
        <f t="shared" si="74"/>
        <v/>
      </c>
      <c r="X279" s="23" t="str">
        <f t="shared" si="75"/>
        <v/>
      </c>
    </row>
    <row r="280" spans="1:24">
      <c r="A280" s="24" t="str">
        <f>IF(B280="","",Draw!A280)</f>
        <v/>
      </c>
      <c r="B280" s="25" t="str">
        <f>IFERROR(Draw!B280,"")</f>
        <v/>
      </c>
      <c r="C280" s="25" t="str">
        <f>IFERROR(Draw!C280,"")</f>
        <v/>
      </c>
      <c r="D280" s="85"/>
      <c r="E280" s="164">
        <v>2.79E-7</v>
      </c>
      <c r="F280" s="133" t="str">
        <f t="shared" si="69"/>
        <v/>
      </c>
      <c r="G280" s="133" t="str">
        <f t="shared" si="79"/>
        <v/>
      </c>
      <c r="S280" s="23" t="str">
        <f t="shared" si="70"/>
        <v/>
      </c>
      <c r="T280" s="23" t="str">
        <f t="shared" si="71"/>
        <v/>
      </c>
      <c r="U280" s="23" t="str">
        <f t="shared" si="72"/>
        <v/>
      </c>
      <c r="V280" s="23" t="str">
        <f t="shared" si="73"/>
        <v/>
      </c>
      <c r="W280" s="23" t="str">
        <f t="shared" si="74"/>
        <v/>
      </c>
      <c r="X280" s="23" t="str">
        <f t="shared" si="75"/>
        <v/>
      </c>
    </row>
    <row r="281" spans="1:24">
      <c r="A281" s="24" t="str">
        <f>IF(B281="","",Draw!A281)</f>
        <v/>
      </c>
      <c r="B281" s="25" t="str">
        <f>IFERROR(Draw!B281,"")</f>
        <v/>
      </c>
      <c r="C281" s="25" t="str">
        <f>IFERROR(Draw!C281,"")</f>
        <v/>
      </c>
      <c r="D281" s="85"/>
      <c r="E281" s="164">
        <v>2.8000000000000002E-7</v>
      </c>
      <c r="F281" s="133" t="str">
        <f t="shared" si="69"/>
        <v/>
      </c>
      <c r="G281" s="133" t="str">
        <f t="shared" si="79"/>
        <v/>
      </c>
      <c r="S281" s="23" t="str">
        <f t="shared" si="70"/>
        <v/>
      </c>
      <c r="T281" s="23" t="str">
        <f t="shared" si="71"/>
        <v/>
      </c>
      <c r="U281" s="23" t="str">
        <f t="shared" si="72"/>
        <v/>
      </c>
      <c r="V281" s="23" t="str">
        <f t="shared" si="73"/>
        <v/>
      </c>
      <c r="W281" s="23" t="str">
        <f t="shared" si="74"/>
        <v/>
      </c>
      <c r="X281" s="23" t="str">
        <f t="shared" si="75"/>
        <v/>
      </c>
    </row>
    <row r="282" spans="1:24">
      <c r="A282" s="24" t="str">
        <f>IF(B282="","",Draw!A282)</f>
        <v/>
      </c>
      <c r="B282" s="35" t="str">
        <f>IFERROR(Draw!B282,"")</f>
        <v/>
      </c>
      <c r="C282" s="35" t="str">
        <f>IFERROR(Draw!C282,"")</f>
        <v/>
      </c>
      <c r="D282" s="86"/>
      <c r="E282" s="164">
        <v>2.8099999999999999E-7</v>
      </c>
      <c r="F282" s="133" t="str">
        <f t="shared" si="69"/>
        <v/>
      </c>
      <c r="G282" s="133" t="str">
        <f t="shared" si="79"/>
        <v/>
      </c>
      <c r="S282" s="23" t="str">
        <f t="shared" si="70"/>
        <v/>
      </c>
      <c r="T282" s="23" t="str">
        <f t="shared" si="71"/>
        <v/>
      </c>
      <c r="U282" s="23" t="str">
        <f t="shared" si="72"/>
        <v/>
      </c>
      <c r="V282" s="23" t="str">
        <f t="shared" si="73"/>
        <v/>
      </c>
      <c r="W282" s="23" t="str">
        <f t="shared" si="74"/>
        <v/>
      </c>
      <c r="X282" s="23" t="str">
        <f t="shared" si="75"/>
        <v/>
      </c>
    </row>
    <row r="283" spans="1:24">
      <c r="A283" s="36"/>
      <c r="B283" s="37"/>
      <c r="C283" s="37"/>
      <c r="D283" s="94"/>
      <c r="E283" s="164">
        <v>2.8200000000000001E-7</v>
      </c>
      <c r="F283" s="133" t="str">
        <f t="shared" si="69"/>
        <v/>
      </c>
      <c r="G283" s="133"/>
      <c r="S283" s="23" t="str">
        <f t="shared" si="70"/>
        <v/>
      </c>
      <c r="T283" s="23" t="str">
        <f t="shared" si="71"/>
        <v/>
      </c>
      <c r="U283" s="23" t="str">
        <f t="shared" si="72"/>
        <v/>
      </c>
      <c r="V283" s="23" t="str">
        <f t="shared" si="73"/>
        <v/>
      </c>
      <c r="W283" s="23" t="str">
        <f t="shared" si="74"/>
        <v/>
      </c>
      <c r="X283" s="23" t="str">
        <f t="shared" si="75"/>
        <v/>
      </c>
    </row>
    <row r="284" spans="1:24">
      <c r="A284" s="24" t="str">
        <f>IF(B284="","",Draw!A284)</f>
        <v/>
      </c>
      <c r="B284" s="25" t="str">
        <f>IFERROR(Draw!B284,"")</f>
        <v/>
      </c>
      <c r="C284" s="25" t="str">
        <f>IFERROR(Draw!C284,"")</f>
        <v/>
      </c>
      <c r="D284" s="84"/>
      <c r="E284" s="164">
        <v>2.8299999999999998E-7</v>
      </c>
      <c r="F284" s="133" t="str">
        <f t="shared" si="69"/>
        <v/>
      </c>
      <c r="G284" s="133" t="str">
        <f t="shared" ref="G284:G288" si="80">IF(OR(AND(D284&gt;1,D284&lt;1050),D284="nt",D284=""),"","Not a valid input")</f>
        <v/>
      </c>
      <c r="S284" s="23" t="str">
        <f t="shared" si="70"/>
        <v/>
      </c>
      <c r="T284" s="23" t="str">
        <f t="shared" si="71"/>
        <v/>
      </c>
      <c r="U284" s="23" t="str">
        <f t="shared" si="72"/>
        <v/>
      </c>
      <c r="V284" s="23" t="str">
        <f t="shared" si="73"/>
        <v/>
      </c>
      <c r="W284" s="23" t="str">
        <f t="shared" si="74"/>
        <v/>
      </c>
      <c r="X284" s="23" t="str">
        <f t="shared" si="75"/>
        <v/>
      </c>
    </row>
    <row r="285" spans="1:24">
      <c r="A285" s="24" t="str">
        <f>IF(B285="","",Draw!A285)</f>
        <v/>
      </c>
      <c r="B285" s="25" t="str">
        <f>IFERROR(Draw!B285,"")</f>
        <v/>
      </c>
      <c r="C285" s="25" t="str">
        <f>IFERROR(Draw!C285,"")</f>
        <v/>
      </c>
      <c r="D285" s="85"/>
      <c r="E285" s="164">
        <v>2.84E-7</v>
      </c>
      <c r="F285" s="133" t="str">
        <f t="shared" si="69"/>
        <v/>
      </c>
      <c r="G285" s="133" t="str">
        <f t="shared" si="80"/>
        <v/>
      </c>
      <c r="S285" s="23" t="str">
        <f t="shared" si="70"/>
        <v/>
      </c>
      <c r="T285" s="23" t="str">
        <f t="shared" si="71"/>
        <v/>
      </c>
      <c r="U285" s="23" t="str">
        <f t="shared" si="72"/>
        <v/>
      </c>
      <c r="V285" s="23" t="str">
        <f t="shared" si="73"/>
        <v/>
      </c>
      <c r="W285" s="23" t="str">
        <f t="shared" si="74"/>
        <v/>
      </c>
      <c r="X285" s="23" t="str">
        <f t="shared" si="75"/>
        <v/>
      </c>
    </row>
    <row r="286" spans="1:24">
      <c r="A286" s="24" t="str">
        <f>IF(B286="","",Draw!A286)</f>
        <v/>
      </c>
      <c r="B286" s="25" t="str">
        <f>IFERROR(Draw!B286,"")</f>
        <v/>
      </c>
      <c r="C286" s="25" t="str">
        <f>IFERROR(Draw!C286,"")</f>
        <v/>
      </c>
      <c r="D286" s="85"/>
      <c r="E286" s="164">
        <v>2.8500000000000002E-7</v>
      </c>
      <c r="F286" s="133" t="str">
        <f t="shared" si="69"/>
        <v/>
      </c>
      <c r="G286" s="133" t="str">
        <f t="shared" si="80"/>
        <v/>
      </c>
      <c r="S286" s="23" t="str">
        <f t="shared" si="70"/>
        <v/>
      </c>
      <c r="T286" s="23" t="str">
        <f t="shared" si="71"/>
        <v/>
      </c>
      <c r="U286" s="23" t="str">
        <f t="shared" si="72"/>
        <v/>
      </c>
      <c r="V286" s="23" t="str">
        <f t="shared" si="73"/>
        <v/>
      </c>
      <c r="W286" s="23" t="str">
        <f t="shared" si="74"/>
        <v/>
      </c>
      <c r="X286" s="23" t="str">
        <f t="shared" si="75"/>
        <v/>
      </c>
    </row>
    <row r="287" spans="1:24">
      <c r="A287" s="24" t="str">
        <f>IF(B287="","",Draw!A287)</f>
        <v/>
      </c>
      <c r="B287" s="25" t="str">
        <f>IFERROR(Draw!B287,"")</f>
        <v/>
      </c>
      <c r="C287" s="25" t="str">
        <f>IFERROR(Draw!C287,"")</f>
        <v/>
      </c>
      <c r="D287" s="85"/>
      <c r="E287" s="164">
        <v>2.8599999999999999E-7</v>
      </c>
      <c r="F287" s="133" t="str">
        <f t="shared" si="69"/>
        <v/>
      </c>
      <c r="G287" s="133" t="str">
        <f t="shared" si="80"/>
        <v/>
      </c>
      <c r="S287" s="23" t="str">
        <f t="shared" si="70"/>
        <v/>
      </c>
      <c r="T287" s="23" t="str">
        <f t="shared" si="71"/>
        <v/>
      </c>
      <c r="U287" s="23" t="str">
        <f t="shared" si="72"/>
        <v/>
      </c>
      <c r="V287" s="23" t="str">
        <f t="shared" si="73"/>
        <v/>
      </c>
      <c r="W287" s="23" t="str">
        <f t="shared" si="74"/>
        <v/>
      </c>
      <c r="X287" s="23" t="str">
        <f t="shared" si="75"/>
        <v/>
      </c>
    </row>
    <row r="288" spans="1:24">
      <c r="A288" s="24" t="str">
        <f>IF(B288="","",Draw!A288)</f>
        <v/>
      </c>
      <c r="B288" s="35" t="str">
        <f>IFERROR(Draw!B288,"")</f>
        <v/>
      </c>
      <c r="C288" s="35" t="str">
        <f>IFERROR(Draw!C288,"")</f>
        <v/>
      </c>
      <c r="D288" s="86"/>
      <c r="E288" s="164">
        <v>2.8700000000000002E-7</v>
      </c>
      <c r="F288" s="133" t="str">
        <f t="shared" si="69"/>
        <v/>
      </c>
      <c r="G288" s="133" t="str">
        <f t="shared" si="80"/>
        <v/>
      </c>
      <c r="S288" s="23" t="str">
        <f t="shared" si="70"/>
        <v/>
      </c>
      <c r="T288" s="23" t="str">
        <f t="shared" si="71"/>
        <v/>
      </c>
      <c r="U288" s="23" t="str">
        <f t="shared" si="72"/>
        <v/>
      </c>
      <c r="V288" s="23" t="str">
        <f t="shared" si="73"/>
        <v/>
      </c>
      <c r="W288" s="23" t="str">
        <f t="shared" si="74"/>
        <v/>
      </c>
      <c r="X288" s="23" t="str">
        <f t="shared" si="75"/>
        <v/>
      </c>
    </row>
    <row r="289" spans="1:24">
      <c r="A289" s="36"/>
      <c r="B289" s="37"/>
      <c r="C289" s="37"/>
      <c r="D289" s="94"/>
      <c r="E289" s="164">
        <v>2.8799999999999998E-7</v>
      </c>
      <c r="F289" s="133" t="str">
        <f t="shared" si="69"/>
        <v/>
      </c>
      <c r="G289" s="133"/>
      <c r="S289" s="23" t="str">
        <f t="shared" si="70"/>
        <v/>
      </c>
      <c r="T289" s="23" t="str">
        <f t="shared" si="71"/>
        <v/>
      </c>
      <c r="U289" s="23" t="str">
        <f t="shared" si="72"/>
        <v/>
      </c>
      <c r="V289" s="23" t="str">
        <f t="shared" si="73"/>
        <v/>
      </c>
      <c r="W289" s="23" t="str">
        <f t="shared" si="74"/>
        <v/>
      </c>
      <c r="X289" s="23" t="str">
        <f t="shared" si="75"/>
        <v/>
      </c>
    </row>
    <row r="290" spans="1:24">
      <c r="A290" s="24" t="str">
        <f>IF(B290="","",Draw!A290)</f>
        <v/>
      </c>
      <c r="B290" s="25" t="str">
        <f>IFERROR(Draw!B290,"")</f>
        <v/>
      </c>
      <c r="C290" s="25" t="str">
        <f>IFERROR(Draw!C290,"")</f>
        <v/>
      </c>
      <c r="D290" s="84"/>
      <c r="E290" s="164">
        <v>2.8900000000000001E-7</v>
      </c>
      <c r="F290" s="133" t="str">
        <f t="shared" si="69"/>
        <v/>
      </c>
      <c r="G290" s="133" t="str">
        <f t="shared" ref="G290:G294" si="81">IF(OR(AND(D290&gt;1,D290&lt;1050),D290="nt",D290=""),"","Not a valid input")</f>
        <v/>
      </c>
      <c r="S290" s="23" t="str">
        <f t="shared" si="70"/>
        <v/>
      </c>
      <c r="T290" s="23" t="str">
        <f t="shared" si="71"/>
        <v/>
      </c>
      <c r="U290" s="23" t="str">
        <f t="shared" si="72"/>
        <v/>
      </c>
      <c r="V290" s="23" t="str">
        <f t="shared" si="73"/>
        <v/>
      </c>
      <c r="W290" s="23" t="str">
        <f t="shared" si="74"/>
        <v/>
      </c>
      <c r="X290" s="23" t="str">
        <f t="shared" si="75"/>
        <v/>
      </c>
    </row>
    <row r="291" spans="1:24">
      <c r="A291" s="24" t="str">
        <f>IF(B291="","",Draw!A291)</f>
        <v/>
      </c>
      <c r="B291" s="25" t="str">
        <f>IFERROR(Draw!B291,"")</f>
        <v/>
      </c>
      <c r="C291" s="25" t="str">
        <f>IFERROR(Draw!C291,"")</f>
        <v/>
      </c>
      <c r="D291" s="85"/>
      <c r="E291" s="164">
        <v>2.8999999999999998E-7</v>
      </c>
      <c r="F291" s="133" t="str">
        <f t="shared" si="69"/>
        <v/>
      </c>
      <c r="G291" s="133" t="str">
        <f t="shared" si="81"/>
        <v/>
      </c>
      <c r="S291" s="23" t="str">
        <f t="shared" si="70"/>
        <v/>
      </c>
      <c r="T291" s="23" t="str">
        <f t="shared" si="71"/>
        <v/>
      </c>
      <c r="U291" s="23" t="str">
        <f t="shared" si="72"/>
        <v/>
      </c>
      <c r="V291" s="23" t="str">
        <f t="shared" si="73"/>
        <v/>
      </c>
      <c r="W291" s="23" t="str">
        <f t="shared" si="74"/>
        <v/>
      </c>
      <c r="X291" s="23" t="str">
        <f t="shared" si="75"/>
        <v/>
      </c>
    </row>
    <row r="292" spans="1:24">
      <c r="A292" s="24" t="str">
        <f>IF(B292="","",Draw!A292)</f>
        <v/>
      </c>
      <c r="B292" s="25" t="str">
        <f>IFERROR(Draw!B292,"")</f>
        <v/>
      </c>
      <c r="C292" s="25" t="str">
        <f>IFERROR(Draw!C292,"")</f>
        <v/>
      </c>
      <c r="D292" s="85"/>
      <c r="E292" s="164">
        <v>2.91E-7</v>
      </c>
      <c r="F292" s="133" t="str">
        <f t="shared" si="69"/>
        <v/>
      </c>
      <c r="G292" s="133" t="str">
        <f t="shared" si="81"/>
        <v/>
      </c>
      <c r="S292" s="23" t="str">
        <f t="shared" si="70"/>
        <v/>
      </c>
      <c r="T292" s="23" t="str">
        <f t="shared" si="71"/>
        <v/>
      </c>
      <c r="U292" s="23" t="str">
        <f t="shared" si="72"/>
        <v/>
      </c>
      <c r="V292" s="23" t="str">
        <f t="shared" si="73"/>
        <v/>
      </c>
      <c r="W292" s="23" t="str">
        <f t="shared" si="74"/>
        <v/>
      </c>
      <c r="X292" s="23" t="str">
        <f t="shared" si="75"/>
        <v/>
      </c>
    </row>
    <row r="293" spans="1:24">
      <c r="A293" s="24" t="str">
        <f>IF(B293="","",Draw!A293)</f>
        <v/>
      </c>
      <c r="B293" s="25" t="str">
        <f>IFERROR(Draw!B293,"")</f>
        <v/>
      </c>
      <c r="C293" s="25" t="str">
        <f>IFERROR(Draw!C293,"")</f>
        <v/>
      </c>
      <c r="D293" s="85"/>
      <c r="E293" s="164">
        <v>2.9200000000000002E-7</v>
      </c>
      <c r="F293" s="133" t="str">
        <f t="shared" si="69"/>
        <v/>
      </c>
      <c r="G293" s="133" t="str">
        <f t="shared" si="81"/>
        <v/>
      </c>
      <c r="S293" s="23" t="str">
        <f t="shared" si="70"/>
        <v/>
      </c>
      <c r="T293" s="23" t="str">
        <f t="shared" si="71"/>
        <v/>
      </c>
      <c r="U293" s="23" t="str">
        <f t="shared" si="72"/>
        <v/>
      </c>
      <c r="V293" s="23" t="str">
        <f t="shared" si="73"/>
        <v/>
      </c>
      <c r="W293" s="23" t="str">
        <f t="shared" si="74"/>
        <v/>
      </c>
      <c r="X293" s="23" t="str">
        <f t="shared" si="75"/>
        <v/>
      </c>
    </row>
    <row r="294" spans="1:24">
      <c r="A294" s="24" t="str">
        <f>IF(B294="","",Draw!A294)</f>
        <v/>
      </c>
      <c r="B294" s="35" t="str">
        <f>IFERROR(Draw!B294,"")</f>
        <v/>
      </c>
      <c r="C294" s="35" t="str">
        <f>IFERROR(Draw!C294,"")</f>
        <v/>
      </c>
      <c r="D294" s="86"/>
      <c r="E294" s="164">
        <v>2.9299999999999999E-7</v>
      </c>
      <c r="F294" s="133" t="str">
        <f t="shared" si="69"/>
        <v/>
      </c>
      <c r="G294" s="133" t="str">
        <f t="shared" si="81"/>
        <v/>
      </c>
      <c r="S294" s="23" t="str">
        <f t="shared" si="70"/>
        <v/>
      </c>
      <c r="T294" s="23" t="str">
        <f t="shared" si="71"/>
        <v/>
      </c>
      <c r="U294" s="23" t="str">
        <f t="shared" si="72"/>
        <v/>
      </c>
      <c r="V294" s="23" t="str">
        <f t="shared" si="73"/>
        <v/>
      </c>
      <c r="W294" s="23" t="str">
        <f t="shared" si="74"/>
        <v/>
      </c>
      <c r="X294" s="23" t="str">
        <f t="shared" si="75"/>
        <v/>
      </c>
    </row>
    <row r="295" spans="1:24">
      <c r="A295" s="36"/>
      <c r="B295" s="37"/>
      <c r="C295" s="37"/>
      <c r="D295" s="94"/>
      <c r="E295" s="164">
        <v>2.9400000000000001E-7</v>
      </c>
      <c r="F295" s="133" t="str">
        <f t="shared" si="69"/>
        <v/>
      </c>
      <c r="G295" s="133"/>
      <c r="S295" s="23" t="str">
        <f t="shared" si="70"/>
        <v/>
      </c>
      <c r="T295" s="23" t="str">
        <f t="shared" si="71"/>
        <v/>
      </c>
      <c r="U295" s="23" t="str">
        <f t="shared" si="72"/>
        <v/>
      </c>
      <c r="V295" s="23" t="str">
        <f t="shared" si="73"/>
        <v/>
      </c>
      <c r="W295" s="23" t="str">
        <f t="shared" si="74"/>
        <v/>
      </c>
      <c r="X295" s="23" t="str">
        <f t="shared" si="75"/>
        <v/>
      </c>
    </row>
    <row r="296" spans="1:24">
      <c r="A296" s="24" t="str">
        <f>IF(B296="","",Draw!A296)</f>
        <v/>
      </c>
      <c r="B296" s="25" t="str">
        <f>IFERROR(Draw!B296,"")</f>
        <v/>
      </c>
      <c r="C296" s="25" t="str">
        <f>IFERROR(Draw!C296,"")</f>
        <v/>
      </c>
      <c r="D296" s="84"/>
      <c r="E296" s="164">
        <v>2.9499999999999998E-7</v>
      </c>
      <c r="F296" s="133" t="str">
        <f t="shared" si="69"/>
        <v/>
      </c>
      <c r="G296" s="133" t="str">
        <f t="shared" ref="G296:G300" si="82">IF(OR(AND(D296&gt;1,D296&lt;1050),D296="nt",D296=""),"","Not a valid input")</f>
        <v/>
      </c>
      <c r="S296" s="23" t="str">
        <f t="shared" si="70"/>
        <v/>
      </c>
      <c r="T296" s="23" t="str">
        <f t="shared" si="71"/>
        <v/>
      </c>
      <c r="U296" s="23" t="str">
        <f t="shared" si="72"/>
        <v/>
      </c>
      <c r="V296" s="23" t="str">
        <f t="shared" si="73"/>
        <v/>
      </c>
      <c r="W296" s="23" t="str">
        <f t="shared" si="74"/>
        <v/>
      </c>
      <c r="X296" s="23" t="str">
        <f t="shared" si="75"/>
        <v/>
      </c>
    </row>
    <row r="297" spans="1:24">
      <c r="A297" s="24" t="str">
        <f>IF(B297="","",Draw!A297)</f>
        <v/>
      </c>
      <c r="B297" s="25" t="str">
        <f>IFERROR(Draw!B297,"")</f>
        <v/>
      </c>
      <c r="C297" s="25" t="str">
        <f>IFERROR(Draw!C297,"")</f>
        <v/>
      </c>
      <c r="D297" s="85"/>
      <c r="E297" s="164">
        <v>2.96E-7</v>
      </c>
      <c r="F297" s="133" t="str">
        <f t="shared" si="69"/>
        <v/>
      </c>
      <c r="G297" s="133" t="str">
        <f t="shared" si="82"/>
        <v/>
      </c>
      <c r="S297" s="23" t="str">
        <f t="shared" si="70"/>
        <v/>
      </c>
      <c r="T297" s="23" t="str">
        <f t="shared" si="71"/>
        <v/>
      </c>
      <c r="U297" s="23" t="str">
        <f t="shared" si="72"/>
        <v/>
      </c>
      <c r="V297" s="23" t="str">
        <f t="shared" si="73"/>
        <v/>
      </c>
      <c r="W297" s="23" t="str">
        <f t="shared" si="74"/>
        <v/>
      </c>
      <c r="X297" s="23" t="str">
        <f t="shared" si="75"/>
        <v/>
      </c>
    </row>
    <row r="298" spans="1:24">
      <c r="A298" s="24" t="str">
        <f>IF(B298="","",Draw!A298)</f>
        <v/>
      </c>
      <c r="B298" s="25" t="str">
        <f>IFERROR(Draw!B298,"")</f>
        <v/>
      </c>
      <c r="C298" s="25" t="str">
        <f>IFERROR(Draw!C298,"")</f>
        <v/>
      </c>
      <c r="D298" s="85"/>
      <c r="E298" s="164">
        <v>2.9700000000000003E-7</v>
      </c>
      <c r="F298" s="133" t="str">
        <f t="shared" si="69"/>
        <v/>
      </c>
      <c r="G298" s="133" t="str">
        <f t="shared" si="82"/>
        <v/>
      </c>
      <c r="S298" s="23" t="str">
        <f t="shared" si="70"/>
        <v/>
      </c>
      <c r="T298" s="23" t="str">
        <f t="shared" si="71"/>
        <v/>
      </c>
      <c r="U298" s="23" t="str">
        <f t="shared" si="72"/>
        <v/>
      </c>
      <c r="V298" s="23" t="str">
        <f t="shared" si="73"/>
        <v/>
      </c>
      <c r="W298" s="23" t="str">
        <f t="shared" si="74"/>
        <v/>
      </c>
      <c r="X298" s="23" t="str">
        <f t="shared" si="75"/>
        <v/>
      </c>
    </row>
    <row r="299" spans="1:24">
      <c r="A299" s="24" t="str">
        <f>IF(B299="","",Draw!A299)</f>
        <v/>
      </c>
      <c r="B299" s="25" t="str">
        <f>IFERROR(Draw!B299,"")</f>
        <v/>
      </c>
      <c r="C299" s="25" t="str">
        <f>IFERROR(Draw!C299,"")</f>
        <v/>
      </c>
      <c r="D299" s="85"/>
      <c r="E299" s="164">
        <v>2.9799999999999999E-7</v>
      </c>
      <c r="F299" s="133" t="str">
        <f t="shared" si="69"/>
        <v/>
      </c>
      <c r="G299" s="133" t="str">
        <f t="shared" si="82"/>
        <v/>
      </c>
      <c r="S299" s="23" t="str">
        <f t="shared" si="70"/>
        <v/>
      </c>
      <c r="T299" s="23" t="str">
        <f t="shared" si="71"/>
        <v/>
      </c>
      <c r="U299" s="23" t="str">
        <f t="shared" si="72"/>
        <v/>
      </c>
      <c r="V299" s="23" t="str">
        <f t="shared" si="73"/>
        <v/>
      </c>
      <c r="W299" s="23" t="str">
        <f t="shared" si="74"/>
        <v/>
      </c>
      <c r="X299" s="23" t="str">
        <f t="shared" si="75"/>
        <v/>
      </c>
    </row>
    <row r="300" spans="1:24">
      <c r="A300" s="24" t="str">
        <f>IF(B300="","",Draw!A300)</f>
        <v/>
      </c>
      <c r="B300" s="29" t="str">
        <f>IFERROR(Draw!B300,"")</f>
        <v/>
      </c>
      <c r="C300" s="29" t="str">
        <f>IFERROR(Draw!C300,"")</f>
        <v/>
      </c>
      <c r="D300" s="85"/>
      <c r="E300" s="164">
        <v>2.9900000000000002E-7</v>
      </c>
      <c r="F300" s="133" t="str">
        <f t="shared" si="69"/>
        <v/>
      </c>
      <c r="G300" s="133" t="str">
        <f t="shared" si="82"/>
        <v/>
      </c>
      <c r="S300" s="23" t="str">
        <f t="shared" si="70"/>
        <v/>
      </c>
      <c r="T300" s="23" t="str">
        <f t="shared" si="71"/>
        <v/>
      </c>
      <c r="U300" s="23" t="str">
        <f t="shared" si="72"/>
        <v/>
      </c>
      <c r="V300" s="23" t="str">
        <f t="shared" si="73"/>
        <v/>
      </c>
      <c r="W300" s="23" t="str">
        <f t="shared" si="74"/>
        <v/>
      </c>
      <c r="X300" s="23" t="str">
        <f t="shared" si="75"/>
        <v/>
      </c>
    </row>
  </sheetData>
  <sheetProtection sheet="1" selectLockedCells="1"/>
  <sortState ref="B2:D12">
    <sortCondition ref="D2:D13"/>
  </sortState>
  <mergeCells count="10">
    <mergeCell ref="L4:L8"/>
    <mergeCell ref="L10:L14"/>
    <mergeCell ref="L16:L20"/>
    <mergeCell ref="L22:L26"/>
    <mergeCell ref="L28:L32"/>
    <mergeCell ref="Z10:Z14"/>
    <mergeCell ref="Z16:Z20"/>
    <mergeCell ref="Z22:Z26"/>
    <mergeCell ref="Z28:Z32"/>
    <mergeCell ref="Z34:Z38"/>
  </mergeCells>
  <conditionalFormatting sqref="A60:D300 A2:C59">
    <cfRule type="expression" dxfId="16" priority="4">
      <formula>MOD(ROW(),6)=1</formula>
    </cfRule>
  </conditionalFormatting>
  <conditionalFormatting sqref="D60">
    <cfRule type="expression" dxfId="15" priority="3">
      <formula>MOD(ROW(),6)=1</formula>
    </cfRule>
  </conditionalFormatting>
  <conditionalFormatting sqref="M4:Q32">
    <cfRule type="expression" dxfId="14" priority="2">
      <formula>MOD(ROW(),2)=0</formula>
    </cfRule>
  </conditionalFormatting>
  <conditionalFormatting sqref="D2:D59">
    <cfRule type="expression" dxfId="13" priority="1">
      <formula>MOD(ROW(),6)=1</formula>
    </cfRule>
  </conditionalFormatting>
  <dataValidations count="1">
    <dataValidation type="list" allowBlank="1" showInputMessage="1" showErrorMessage="1" sqref="J9">
      <formula1>$I$12:$I$17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L251"/>
  <sheetViews>
    <sheetView workbookViewId="0">
      <pane ySplit="1" topLeftCell="A2" activePane="bottomLeft" state="frozen"/>
      <selection pane="bottomLeft" activeCell="J22" sqref="J22"/>
    </sheetView>
  </sheetViews>
  <sheetFormatPr defaultRowHeight="15.75"/>
  <cols>
    <col min="1" max="1" width="6.85546875" style="27" bestFit="1" customWidth="1"/>
    <col min="2" max="2" width="22.85546875" style="124" customWidth="1"/>
    <col min="3" max="3" width="24.7109375" style="124" customWidth="1"/>
    <col min="4" max="4" width="9.140625" style="125"/>
    <col min="5" max="5" width="9.140625" style="160" hidden="1" customWidth="1"/>
    <col min="6" max="6" width="3.5703125" style="38" hidden="1" customWidth="1"/>
    <col min="7" max="7" width="8.28515625" style="134" customWidth="1"/>
    <col min="8" max="8" width="6.85546875" style="26" hidden="1" customWidth="1"/>
    <col min="9" max="9" width="3.5703125" style="26" hidden="1" customWidth="1"/>
    <col min="10" max="10" width="20.140625" style="26" customWidth="1"/>
    <col min="11" max="11" width="16" style="26" hidden="1" customWidth="1"/>
    <col min="12" max="16384" width="9.140625" style="26"/>
  </cols>
  <sheetData>
    <row r="1" spans="1:12" ht="21" customHeight="1" thickBot="1">
      <c r="A1" s="126" t="s">
        <v>7</v>
      </c>
      <c r="B1" s="127" t="str">
        <f>'1st Open'!B1</f>
        <v>Name</v>
      </c>
      <c r="C1" s="127" t="str">
        <f>'1st Open'!C1</f>
        <v>Horse</v>
      </c>
      <c r="D1" s="128" t="str">
        <f>'1st Open'!D1</f>
        <v xml:space="preserve"> Time</v>
      </c>
      <c r="E1" s="158"/>
      <c r="F1" s="119" t="s">
        <v>11</v>
      </c>
    </row>
    <row r="2" spans="1:12">
      <c r="A2" s="24">
        <f>IFERROR(IF(INDEX('1st Open'!$A:$F,MATCH('1st Open Results'!$E2,'1st Open'!$F:$F,0),1)&gt;0,INDEX('1st Open'!$A:$F,MATCH('1st Open Results'!$E2,'1st Open'!$F:$F,0),1),""),"")</f>
        <v>9</v>
      </c>
      <c r="B2" s="120" t="str">
        <f>IFERROR(IF(INDEX('1st Open'!$A:$F,MATCH('1st Open Results'!$E2,'1st Open'!$F:$F,0),2)&gt;0,INDEX('1st Open'!$A:$F,MATCH('1st Open Results'!$E2,'1st Open'!$F:$F,0),2),""),"")</f>
        <v>Hannah Eldeen</v>
      </c>
      <c r="C2" s="120" t="str">
        <f>IFERROR(IF(INDEX('1st Open'!$A:$F,MATCH('1st Open Results'!E2,'1st Open'!$F:$F,0),3)&gt;0,INDEX('1st Open'!$A:$F,MATCH('1st Open Results'!E2,'1st Open'!$F:$F,0),3),""),"")</f>
        <v>Stormy</v>
      </c>
      <c r="D2" s="121">
        <f>IFERROR(IF(SMALL('1st Open'!F:F,K2)&gt;1000,"nt",SMALL('1st Open'!F:F,K2)),"")</f>
        <v>16.63900001</v>
      </c>
      <c r="E2" s="159">
        <f>IF(D2="nt",IFERROR(SMALL('1st Open'!F:F,K2),""),IFERROR(SMALL('1st Open'!F:F,K2),""))</f>
        <v>16.63900001</v>
      </c>
      <c r="F2" s="122" t="str">
        <f t="shared" ref="F2:F33" si="0">IFERROR(VLOOKUP(D2,$H$3:$I$6,2,TRUE),"")</f>
        <v>1D</v>
      </c>
      <c r="G2" s="130" t="str">
        <f>IFERROR(VLOOKUP(D2,$H$3:$I$7,2,FALSE),"")</f>
        <v>1D</v>
      </c>
      <c r="J2" s="26">
        <v>5</v>
      </c>
      <c r="K2" s="90">
        <v>1</v>
      </c>
      <c r="L2" s="26">
        <v>5</v>
      </c>
    </row>
    <row r="3" spans="1:12">
      <c r="A3" s="24">
        <f>IFERROR(IF(INDEX('1st Open'!$A:$F,MATCH('1st Open Results'!$E3,'1st Open'!$F:$F,0),1)&gt;0,INDEX('1st Open'!$A:$F,MATCH('1st Open Results'!$E3,'1st Open'!$F:$F,0),1),""),"")</f>
        <v>17</v>
      </c>
      <c r="B3" s="120" t="str">
        <f>IFERROR(IF(INDEX('1st Open'!$A:$F,MATCH('1st Open Results'!$E3,'1st Open'!$F:$F,0),2)&gt;0,INDEX('1st Open'!$A:$F,MATCH('1st Open Results'!$E3,'1st Open'!$F:$F,0),2),""),"")</f>
        <v>Melissa Maxwell</v>
      </c>
      <c r="C3" s="120" t="str">
        <f>IFERROR(IF(INDEX('1st Open'!$A:$F,MATCH('1st Open Results'!E3,'1st Open'!$F:$F,0),3)&gt;0,INDEX('1st Open'!$A:$F,MATCH('1st Open Results'!E3,'1st Open'!$F:$F,0),3),""),"")</f>
        <v>Tex</v>
      </c>
      <c r="D3" s="121">
        <f>IFERROR(IF(SMALL('1st Open'!F:F,K3)&gt;1000,"nt",SMALL('1st Open'!F:F,K3)),"")</f>
        <v>16.811000020000002</v>
      </c>
      <c r="E3" s="159">
        <f>IF(D3="nt",IFERROR(SMALL('1st Open'!F:F,K3),""),IFERROR(SMALL('1st Open'!F:F,K3),""))</f>
        <v>16.811000020000002</v>
      </c>
      <c r="F3" s="122" t="str">
        <f t="shared" si="0"/>
        <v>1D</v>
      </c>
      <c r="G3" s="130" t="str">
        <f t="shared" ref="G3:G66" si="1">IFERROR(VLOOKUP(D3,$H$3:$I$7,2,FALSE),"")</f>
        <v/>
      </c>
      <c r="H3" s="115">
        <f>'1st Open'!P4</f>
        <v>16.63900001</v>
      </c>
      <c r="I3" s="90" t="s">
        <v>3</v>
      </c>
      <c r="J3" s="26">
        <v>4</v>
      </c>
      <c r="K3" s="90">
        <v>2</v>
      </c>
    </row>
    <row r="4" spans="1:12">
      <c r="A4" s="24">
        <f>IFERROR(IF(INDEX('1st Open'!$A:$F,MATCH('1st Open Results'!$E4,'1st Open'!$F:$F,0),1)&gt;0,INDEX('1st Open'!$A:$F,MATCH('1st Open Results'!$E4,'1st Open'!$F:$F,0),1),""),"")</f>
        <v>15</v>
      </c>
      <c r="B4" s="120" t="str">
        <f>IFERROR(IF(INDEX('1st Open'!$A:$F,MATCH('1st Open Results'!$E4,'1st Open'!$F:$F,0),2)&gt;0,INDEX('1st Open'!$A:$F,MATCH('1st Open Results'!$E4,'1st Open'!$F:$F,0),2),""),"")</f>
        <v>Mandy Williams</v>
      </c>
      <c r="C4" s="120" t="str">
        <f>IFERROR(IF(INDEX('1st Open'!$A:$F,MATCH('1st Open Results'!E4,'1st Open'!$F:$F,0),3)&gt;0,INDEX('1st Open'!$A:$F,MATCH('1st Open Results'!E4,'1st Open'!$F:$F,0),3),""),"")</f>
        <v>Josie</v>
      </c>
      <c r="D4" s="121">
        <f>IFERROR(IF(SMALL('1st Open'!F:F,K4)&gt;1000,"nt",SMALL('1st Open'!F:F,K4)),"")</f>
        <v>16.965000017000001</v>
      </c>
      <c r="E4" s="159">
        <f>IF(D4="nt",IFERROR(SMALL('1st Open'!F:F,K4),""),IFERROR(SMALL('1st Open'!F:F,K4),""))</f>
        <v>16.965000017000001</v>
      </c>
      <c r="F4" s="122" t="str">
        <f t="shared" si="0"/>
        <v>1D</v>
      </c>
      <c r="G4" s="130" t="str">
        <f t="shared" si="1"/>
        <v/>
      </c>
      <c r="H4" s="115">
        <f>'1st Open'!P10</f>
        <v>17.191000024999997</v>
      </c>
      <c r="I4" s="123" t="s">
        <v>4</v>
      </c>
      <c r="J4" s="26">
        <v>3</v>
      </c>
      <c r="K4" s="90">
        <v>3</v>
      </c>
    </row>
    <row r="5" spans="1:12">
      <c r="A5" s="24">
        <f>IFERROR(IF(INDEX('1st Open'!$A:$F,MATCH('1st Open Results'!$E5,'1st Open'!$F:$F,0),1)&gt;0,INDEX('1st Open'!$A:$F,MATCH('1st Open Results'!$E5,'1st Open'!$F:$F,0),1),""),"")</f>
        <v>21</v>
      </c>
      <c r="B5" s="120" t="str">
        <f>IFERROR(IF(INDEX('1st Open'!$A:$F,MATCH('1st Open Results'!$E5,'1st Open'!$F:$F,0),2)&gt;0,INDEX('1st Open'!$A:$F,MATCH('1st Open Results'!$E5,'1st Open'!$F:$F,0),2),""),"")</f>
        <v>Jena O'Connor</v>
      </c>
      <c r="C5" s="120" t="str">
        <f>IFERROR(IF(INDEX('1st Open'!$A:$F,MATCH('1st Open Results'!E5,'1st Open'!$F:$F,0),3)&gt;0,INDEX('1st Open'!$A:$F,MATCH('1st Open Results'!E5,'1st Open'!$F:$F,0),3),""),"")</f>
        <v>Dashers Riata Tivio</v>
      </c>
      <c r="D5" s="121">
        <f>IFERROR(IF(SMALL('1st Open'!F:F,K5)&gt;1000,"nt",SMALL('1st Open'!F:F,K5)),"")</f>
        <v>17.191000024999997</v>
      </c>
      <c r="E5" s="159">
        <f>IF(D5="nt",IFERROR(SMALL('1st Open'!F:F,K5),""),IFERROR(SMALL('1st Open'!F:F,K5),""))</f>
        <v>17.191000024999997</v>
      </c>
      <c r="F5" s="122" t="str">
        <f t="shared" si="0"/>
        <v>2D</v>
      </c>
      <c r="G5" s="130" t="str">
        <f t="shared" si="1"/>
        <v>2D</v>
      </c>
      <c r="H5" s="115">
        <f>'1st Open'!P16</f>
        <v>17.662000013</v>
      </c>
      <c r="I5" s="123" t="s">
        <v>5</v>
      </c>
      <c r="J5" s="129">
        <v>5</v>
      </c>
      <c r="K5" s="90">
        <v>4</v>
      </c>
    </row>
    <row r="6" spans="1:12">
      <c r="A6" s="24">
        <f>IFERROR(IF(INDEX('1st Open'!$A:$F,MATCH('1st Open Results'!$E6,'1st Open'!$F:$F,0),1)&gt;0,INDEX('1st Open'!$A:$F,MATCH('1st Open Results'!$E6,'1st Open'!$F:$F,0),1),""),"")</f>
        <v>13</v>
      </c>
      <c r="B6" s="120" t="str">
        <f>IFERROR(IF(INDEX('1st Open'!$A:$F,MATCH('1st Open Results'!$E6,'1st Open'!$F:$F,0),2)&gt;0,INDEX('1st Open'!$A:$F,MATCH('1st Open Results'!$E6,'1st Open'!$F:$F,0),2),""),"")</f>
        <v>Lori King</v>
      </c>
      <c r="C6" s="120" t="str">
        <f>IFERROR(IF(INDEX('1st Open'!$A:$F,MATCH('1st Open Results'!E6,'1st Open'!$F:$F,0),3)&gt;0,INDEX('1st Open'!$A:$F,MATCH('1st Open Results'!E6,'1st Open'!$F:$F,0),3),""),"")</f>
        <v>TM Blue Duck</v>
      </c>
      <c r="D6" s="121">
        <f>IFERROR(IF(SMALL('1st Open'!F:F,K6)&gt;1000,"nt",SMALL('1st Open'!F:F,K6)),"")</f>
        <v>17.302000015000001</v>
      </c>
      <c r="E6" s="159">
        <f>IF(D6="nt",IFERROR(SMALL('1st Open'!F:F,K6),""),IFERROR(SMALL('1st Open'!F:F,K6),""))</f>
        <v>17.302000015000001</v>
      </c>
      <c r="F6" s="122" t="str">
        <f t="shared" si="0"/>
        <v>2D</v>
      </c>
      <c r="G6" s="130" t="str">
        <f t="shared" si="1"/>
        <v/>
      </c>
      <c r="H6" s="115">
        <f>'1st Open'!P22</f>
        <v>18.644000007999999</v>
      </c>
      <c r="I6" s="123" t="s">
        <v>6</v>
      </c>
      <c r="J6" s="26">
        <v>4</v>
      </c>
      <c r="K6" s="90">
        <v>5</v>
      </c>
    </row>
    <row r="7" spans="1:12">
      <c r="A7" s="24">
        <f>IFERROR(IF(INDEX('1st Open'!$A:$F,MATCH('1st Open Results'!$E7,'1st Open'!$F:$F,0),1)&gt;0,INDEX('1st Open'!$A:$F,MATCH('1st Open Results'!$E7,'1st Open'!$F:$F,0),1),""),"")</f>
        <v>20</v>
      </c>
      <c r="B7" s="120" t="str">
        <f>IFERROR(IF(INDEX('1st Open'!$A:$F,MATCH('1st Open Results'!$E7,'1st Open'!$F:$F,0),2)&gt;0,INDEX('1st Open'!$A:$F,MATCH('1st Open Results'!$E7,'1st Open'!$F:$F,0),2),""),"")</f>
        <v>Hope Andal</v>
      </c>
      <c r="C7" s="120" t="str">
        <f>IFERROR(IF(INDEX('1st Open'!$A:$F,MATCH('1st Open Results'!E7,'1st Open'!$F:$F,0),3)&gt;0,INDEX('1st Open'!$A:$F,MATCH('1st Open Results'!E7,'1st Open'!$F:$F,0),3),""),"")</f>
        <v>Lola</v>
      </c>
      <c r="D7" s="121">
        <f>IFERROR(IF(SMALL('1st Open'!F:F,K7)&gt;1000,"nt",SMALL('1st Open'!F:F,K7)),"")</f>
        <v>17.450000022999998</v>
      </c>
      <c r="E7" s="159">
        <f>IF(D7="nt",IFERROR(SMALL('1st Open'!F:F,K7),""),IFERROR(SMALL('1st Open'!F:F,K7),""))</f>
        <v>17.450000022999998</v>
      </c>
      <c r="F7" s="122" t="str">
        <f t="shared" si="0"/>
        <v>2D</v>
      </c>
      <c r="G7" s="130" t="str">
        <f t="shared" si="1"/>
        <v/>
      </c>
      <c r="H7" s="90" t="str">
        <f>'1st Open'!P28</f>
        <v>-</v>
      </c>
      <c r="I7" s="123" t="s">
        <v>13</v>
      </c>
      <c r="J7" s="26">
        <v>3</v>
      </c>
      <c r="K7" s="90">
        <v>6</v>
      </c>
    </row>
    <row r="8" spans="1:12">
      <c r="A8" s="24">
        <f>IFERROR(IF(INDEX('1st Open'!$A:$F,MATCH('1st Open Results'!$E8,'1st Open'!$F:$F,0),1)&gt;0,INDEX('1st Open'!$A:$F,MATCH('1st Open Results'!$E8,'1st Open'!$F:$F,0),1),""),"")</f>
        <v>3</v>
      </c>
      <c r="B8" s="120" t="str">
        <f>IFERROR(IF(INDEX('1st Open'!$A:$F,MATCH('1st Open Results'!$E8,'1st Open'!$F:$F,0),2)&gt;0,INDEX('1st Open'!$A:$F,MATCH('1st Open Results'!$E8,'1st Open'!$F:$F,0),2),""),"")</f>
        <v>Rylee Jennings</v>
      </c>
      <c r="C8" s="120" t="str">
        <f>IFERROR(IF(INDEX('1st Open'!$A:$F,MATCH('1st Open Results'!E8,'1st Open'!$F:$F,0),3)&gt;0,INDEX('1st Open'!$A:$F,MATCH('1st Open Results'!E8,'1st Open'!$F:$F,0),3),""),"")</f>
        <v>Bentley</v>
      </c>
      <c r="D8" s="121">
        <f>IFERROR(IF(SMALL('1st Open'!F:F,K8)&gt;1000,"nt",SMALL('1st Open'!F:F,K8)),"")</f>
        <v>17.507000003000002</v>
      </c>
      <c r="E8" s="159">
        <f>IF(D8="nt",IFERROR(SMALL('1st Open'!F:F,K8),""),IFERROR(SMALL('1st Open'!F:F,K8),""))</f>
        <v>17.507000003000002</v>
      </c>
      <c r="F8" s="122" t="str">
        <f t="shared" si="0"/>
        <v>2D</v>
      </c>
      <c r="G8" s="130" t="str">
        <f t="shared" si="1"/>
        <v/>
      </c>
      <c r="K8" s="90">
        <v>7</v>
      </c>
      <c r="L8" s="26">
        <v>5</v>
      </c>
    </row>
    <row r="9" spans="1:12">
      <c r="A9" s="24">
        <f>IFERROR(IF(INDEX('1st Open'!$A:$F,MATCH('1st Open Results'!$E9,'1st Open'!$F:$F,0),1)&gt;0,INDEX('1st Open'!$A:$F,MATCH('1st Open Results'!$E9,'1st Open'!$F:$F,0),1),""),"")</f>
        <v>6</v>
      </c>
      <c r="B9" s="120" t="str">
        <f>IFERROR(IF(INDEX('1st Open'!$A:$F,MATCH('1st Open Results'!$E9,'1st Open'!$F:$F,0),2)&gt;0,INDEX('1st Open'!$A:$F,MATCH('1st Open Results'!$E9,'1st Open'!$F:$F,0),2),""),"")</f>
        <v>Kali Roduner</v>
      </c>
      <c r="C9" s="120" t="str">
        <f>IFERROR(IF(INDEX('1st Open'!$A:$F,MATCH('1st Open Results'!E9,'1st Open'!$F:$F,0),3)&gt;0,INDEX('1st Open'!$A:$F,MATCH('1st Open Results'!E9,'1st Open'!$F:$F,0),3),""),"")</f>
        <v>Reggie</v>
      </c>
      <c r="D9" s="121">
        <f>IFERROR(IF(SMALL('1st Open'!F:F,K9)&gt;1000,"nt",SMALL('1st Open'!F:F,K9)),"")</f>
        <v>17.634000007000001</v>
      </c>
      <c r="E9" s="159">
        <f>IF(D9="nt",IFERROR(SMALL('1st Open'!F:F,K9),""),IFERROR(SMALL('1st Open'!F:F,K9),""))</f>
        <v>17.634000007000001</v>
      </c>
      <c r="F9" s="122" t="str">
        <f t="shared" si="0"/>
        <v>2D</v>
      </c>
      <c r="G9" s="130" t="str">
        <f t="shared" si="1"/>
        <v/>
      </c>
      <c r="K9" s="90">
        <v>8</v>
      </c>
    </row>
    <row r="10" spans="1:12">
      <c r="A10" s="24">
        <f>IFERROR(IF(INDEX('1st Open'!$A:$F,MATCH('1st Open Results'!$E10,'1st Open'!$F:$F,0),1)&gt;0,INDEX('1st Open'!$A:$F,MATCH('1st Open Results'!$E10,'1st Open'!$F:$F,0),1),""),"")</f>
        <v>11</v>
      </c>
      <c r="B10" s="120" t="str">
        <f>IFERROR(IF(INDEX('1st Open'!$A:$F,MATCH('1st Open Results'!$E10,'1st Open'!$F:$F,0),2)&gt;0,INDEX('1st Open'!$A:$F,MATCH('1st Open Results'!$E10,'1st Open'!$F:$F,0),2),""),"")</f>
        <v>Kailey Deknikker</v>
      </c>
      <c r="C10" s="120" t="str">
        <f>IFERROR(IF(INDEX('1st Open'!$A:$F,MATCH('1st Open Results'!E10,'1st Open'!$F:$F,0),3)&gt;0,INDEX('1st Open'!$A:$F,MATCH('1st Open Results'!E10,'1st Open'!$F:$F,0),3),""),"")</f>
        <v>Rocket</v>
      </c>
      <c r="D10" s="121">
        <f>IFERROR(IF(SMALL('1st Open'!F:F,K10)&gt;1000,"nt",SMALL('1st Open'!F:F,K10)),"")</f>
        <v>17.662000013</v>
      </c>
      <c r="E10" s="159">
        <f>IF(D10="nt",IFERROR(SMALL('1st Open'!F:F,K10),""),IFERROR(SMALL('1st Open'!F:F,K10),""))</f>
        <v>17.662000013</v>
      </c>
      <c r="F10" s="122" t="str">
        <f t="shared" si="0"/>
        <v>3D</v>
      </c>
      <c r="G10" s="130" t="str">
        <f t="shared" si="1"/>
        <v>3D</v>
      </c>
      <c r="J10" s="26">
        <v>5</v>
      </c>
      <c r="K10" s="90">
        <v>9</v>
      </c>
      <c r="L10" s="26">
        <v>5</v>
      </c>
    </row>
    <row r="11" spans="1:12">
      <c r="A11" s="24">
        <f>IFERROR(IF(INDEX('1st Open'!$A:$F,MATCH('1st Open Results'!$E11,'1st Open'!$F:$F,0),1)&gt;0,INDEX('1st Open'!$A:$F,MATCH('1st Open Results'!$E11,'1st Open'!$F:$F,0),1),""),"")</f>
        <v>14</v>
      </c>
      <c r="B11" s="120" t="str">
        <f>IFERROR(IF(INDEX('1st Open'!$A:$F,MATCH('1st Open Results'!$E11,'1st Open'!$F:$F,0),2)&gt;0,INDEX('1st Open'!$A:$F,MATCH('1st Open Results'!$E11,'1st Open'!$F:$F,0),2),""),"")</f>
        <v>Taya Renteria</v>
      </c>
      <c r="C11" s="120" t="str">
        <f>IFERROR(IF(INDEX('1st Open'!$A:$F,MATCH('1st Open Results'!E11,'1st Open'!$F:$F,0),3)&gt;0,INDEX('1st Open'!$A:$F,MATCH('1st Open Results'!E11,'1st Open'!$F:$F,0),3),""),"")</f>
        <v>Gunner</v>
      </c>
      <c r="D11" s="121">
        <f>IFERROR(IF(SMALL('1st Open'!F:F,K11)&gt;1000,"nt",SMALL('1st Open'!F:F,K11)),"")</f>
        <v>17.855000016000002</v>
      </c>
      <c r="E11" s="159">
        <f>IF(D11="nt",IFERROR(SMALL('1st Open'!F:F,K11),""),IFERROR(SMALL('1st Open'!F:F,K11),""))</f>
        <v>17.855000016000002</v>
      </c>
      <c r="F11" s="122" t="str">
        <f t="shared" si="0"/>
        <v>3D</v>
      </c>
      <c r="G11" s="130" t="str">
        <f t="shared" si="1"/>
        <v/>
      </c>
      <c r="J11" s="26">
        <v>4</v>
      </c>
      <c r="K11" s="90">
        <v>10</v>
      </c>
      <c r="L11" s="26">
        <v>4</v>
      </c>
    </row>
    <row r="12" spans="1:12">
      <c r="A12" s="24">
        <f>IFERROR(IF(INDEX('1st Open'!$A:$F,MATCH('1st Open Results'!$E12,'1st Open'!$F:$F,0),1)&gt;0,INDEX('1st Open'!$A:$F,MATCH('1st Open Results'!$E12,'1st Open'!$F:$F,0),1),""),"")</f>
        <v>16</v>
      </c>
      <c r="B12" s="120" t="str">
        <f>IFERROR(IF(INDEX('1st Open'!$A:$F,MATCH('1st Open Results'!$E12,'1st Open'!$F:$F,0),2)&gt;0,INDEX('1st Open'!$A:$F,MATCH('1st Open Results'!$E12,'1st Open'!$F:$F,0),2),""),"")</f>
        <v>Kacee Hohn</v>
      </c>
      <c r="C12" s="120" t="str">
        <f>IFERROR(IF(INDEX('1st Open'!$A:$F,MATCH('1st Open Results'!E12,'1st Open'!$F:$F,0),3)&gt;0,INDEX('1st Open'!$A:$F,MATCH('1st Open Results'!E12,'1st Open'!$F:$F,0),3),""),"")</f>
        <v>Legs</v>
      </c>
      <c r="D12" s="121">
        <f>IFERROR(IF(SMALL('1st Open'!F:F,K12)&gt;1000,"nt",SMALL('1st Open'!F:F,K12)),"")</f>
        <v>17.955000019</v>
      </c>
      <c r="E12" s="159">
        <f>IF(D12="nt",IFERROR(SMALL('1st Open'!F:F,K12),""),IFERROR(SMALL('1st Open'!F:F,K12),""))</f>
        <v>17.955000019</v>
      </c>
      <c r="F12" s="122" t="str">
        <f t="shared" si="0"/>
        <v>3D</v>
      </c>
      <c r="G12" s="130" t="str">
        <f t="shared" si="1"/>
        <v/>
      </c>
      <c r="K12" s="90">
        <v>11</v>
      </c>
    </row>
    <row r="13" spans="1:12">
      <c r="A13" s="24">
        <f>IFERROR(IF(INDEX('1st Open'!$A:$F,MATCH('1st Open Results'!$E13,'1st Open'!$F:$F,0),1)&gt;0,INDEX('1st Open'!$A:$F,MATCH('1st Open Results'!$E13,'1st Open'!$F:$F,0),1),""),"")</f>
        <v>12</v>
      </c>
      <c r="B13" s="120" t="str">
        <f>IFERROR(IF(INDEX('1st Open'!$A:$F,MATCH('1st Open Results'!$E13,'1st Open'!$F:$F,0),2)&gt;0,INDEX('1st Open'!$A:$F,MATCH('1st Open Results'!$E13,'1st Open'!$F:$F,0),2),""),"")</f>
        <v>Sam Hieb</v>
      </c>
      <c r="C13" s="120" t="str">
        <f>IFERROR(IF(INDEX('1st Open'!$A:$F,MATCH('1st Open Results'!E13,'1st Open'!$F:$F,0),3)&gt;0,INDEX('1st Open'!$A:$F,MATCH('1st Open Results'!E13,'1st Open'!$F:$F,0),3),""),"")</f>
        <v>Jitter</v>
      </c>
      <c r="D13" s="121">
        <f>IFERROR(IF(SMALL('1st Open'!F:F,K13)&gt;1000,"nt",SMALL('1st Open'!F:F,K13)),"")</f>
        <v>17.974000014000001</v>
      </c>
      <c r="E13" s="159">
        <f>IF(D13="nt",IFERROR(SMALL('1st Open'!F:F,K13),""),IFERROR(SMALL('1st Open'!F:F,K13),""))</f>
        <v>17.974000014000001</v>
      </c>
      <c r="F13" s="122" t="str">
        <f t="shared" si="0"/>
        <v>3D</v>
      </c>
      <c r="G13" s="130" t="str">
        <f t="shared" si="1"/>
        <v/>
      </c>
      <c r="J13" s="26">
        <v>2</v>
      </c>
      <c r="K13" s="90">
        <v>12</v>
      </c>
    </row>
    <row r="14" spans="1:12">
      <c r="A14" s="24">
        <f>IFERROR(IF(INDEX('1st Open'!$A:$F,MATCH('1st Open Results'!$E14,'1st Open'!$F:$F,0),1)&gt;0,INDEX('1st Open'!$A:$F,MATCH('1st Open Results'!$E14,'1st Open'!$F:$F,0),1),""),"")</f>
        <v>10</v>
      </c>
      <c r="B14" s="120" t="str">
        <f>IFERROR(IF(INDEX('1st Open'!$A:$F,MATCH('1st Open Results'!$E14,'1st Open'!$F:$F,0),2)&gt;0,INDEX('1st Open'!$A:$F,MATCH('1st Open Results'!$E14,'1st Open'!$F:$F,0),2),""),"")</f>
        <v>Crystal Page</v>
      </c>
      <c r="C14" s="120" t="str">
        <f>IFERROR(IF(INDEX('1st Open'!$A:$F,MATCH('1st Open Results'!E14,'1st Open'!$F:$F,0),3)&gt;0,INDEX('1st Open'!$A:$F,MATCH('1st Open Results'!E14,'1st Open'!$F:$F,0),3),""),"")</f>
        <v>Bonnie</v>
      </c>
      <c r="D14" s="121">
        <f>IFERROR(IF(SMALL('1st Open'!F:F,K14)&gt;1000,"nt",SMALL('1st Open'!F:F,K14)),"")</f>
        <v>18.069000011</v>
      </c>
      <c r="E14" s="159">
        <f>IF(D14="nt",IFERROR(SMALL('1st Open'!F:F,K14),""),IFERROR(SMALL('1st Open'!F:F,K14),""))</f>
        <v>18.069000011</v>
      </c>
      <c r="F14" s="122" t="str">
        <f t="shared" si="0"/>
        <v>3D</v>
      </c>
      <c r="G14" s="130" t="str">
        <f t="shared" si="1"/>
        <v/>
      </c>
      <c r="J14" s="26">
        <v>1</v>
      </c>
      <c r="K14" s="90">
        <v>13</v>
      </c>
    </row>
    <row r="15" spans="1:12">
      <c r="A15" s="24">
        <f>IFERROR(IF(INDEX('1st Open'!$A:$F,MATCH('1st Open Results'!$E15,'1st Open'!$F:$F,0),1)&gt;0,INDEX('1st Open'!$A:$F,MATCH('1st Open Results'!$E15,'1st Open'!$F:$F,0),1),""),"")</f>
        <v>5</v>
      </c>
      <c r="B15" s="120" t="str">
        <f>IFERROR(IF(INDEX('1st Open'!$A:$F,MATCH('1st Open Results'!$E15,'1st Open'!$F:$F,0),2)&gt;0,INDEX('1st Open'!$A:$F,MATCH('1st Open Results'!$E15,'1st Open'!$F:$F,0),2),""),"")</f>
        <v>Cindy Auch</v>
      </c>
      <c r="C15" s="120" t="str">
        <f>IFERROR(IF(INDEX('1st Open'!$A:$F,MATCH('1st Open Results'!E15,'1st Open'!$F:$F,0),3)&gt;0,INDEX('1st Open'!$A:$F,MATCH('1st Open Results'!E15,'1st Open'!$F:$F,0),3),""),"")</f>
        <v>Peppy</v>
      </c>
      <c r="D15" s="121">
        <f>IFERROR(IF(SMALL('1st Open'!F:F,K15)&gt;1000,"nt",SMALL('1st Open'!F:F,K15)),"")</f>
        <v>18.507000005000002</v>
      </c>
      <c r="E15" s="159">
        <f>IF(D15="nt",IFERROR(SMALL('1st Open'!F:F,K15),""),IFERROR(SMALL('1st Open'!F:F,K15),""))</f>
        <v>18.507000005000002</v>
      </c>
      <c r="F15" s="122" t="str">
        <f t="shared" si="0"/>
        <v>3D</v>
      </c>
      <c r="G15" s="130" t="str">
        <f t="shared" si="1"/>
        <v/>
      </c>
      <c r="J15" s="26" t="s">
        <v>96</v>
      </c>
      <c r="K15" s="90">
        <v>14</v>
      </c>
    </row>
    <row r="16" spans="1:12">
      <c r="A16" s="24">
        <f>IFERROR(IF(INDEX('1st Open'!$A:$F,MATCH('1st Open Results'!$E16,'1st Open'!$F:$F,0),1)&gt;0,INDEX('1st Open'!$A:$F,MATCH('1st Open Results'!$E16,'1st Open'!$F:$F,0),1),""),"")</f>
        <v>7</v>
      </c>
      <c r="B16" s="120" t="str">
        <f>IFERROR(IF(INDEX('1st Open'!$A:$F,MATCH('1st Open Results'!$E16,'1st Open'!$F:$F,0),2)&gt;0,INDEX('1st Open'!$A:$F,MATCH('1st Open Results'!$E16,'1st Open'!$F:$F,0),2),""),"")</f>
        <v>Mackenzie Roduner</v>
      </c>
      <c r="C16" s="120" t="str">
        <f>IFERROR(IF(INDEX('1st Open'!$A:$F,MATCH('1st Open Results'!E16,'1st Open'!$F:$F,0),3)&gt;0,INDEX('1st Open'!$A:$F,MATCH('1st Open Results'!E16,'1st Open'!$F:$F,0),3),""),"")</f>
        <v>Rocky</v>
      </c>
      <c r="D16" s="121">
        <f>IFERROR(IF(SMALL('1st Open'!F:F,K16)&gt;1000,"nt",SMALL('1st Open'!F:F,K16)),"")</f>
        <v>18.644000007999999</v>
      </c>
      <c r="E16" s="159">
        <f>IF(D16="nt",IFERROR(SMALL('1st Open'!F:F,K16),""),IFERROR(SMALL('1st Open'!F:F,K16),""))</f>
        <v>18.644000007999999</v>
      </c>
      <c r="F16" s="122" t="str">
        <f t="shared" si="0"/>
        <v>4D</v>
      </c>
      <c r="G16" s="130" t="str">
        <f t="shared" si="1"/>
        <v>4D</v>
      </c>
      <c r="K16" s="90">
        <v>15</v>
      </c>
    </row>
    <row r="17" spans="1:12">
      <c r="A17" s="24">
        <f>IFERROR(IF(INDEX('1st Open'!$A:$F,MATCH('1st Open Results'!$E17,'1st Open'!$F:$F,0),1)&gt;0,INDEX('1st Open'!$A:$F,MATCH('1st Open Results'!$E17,'1st Open'!$F:$F,0),1),""),"")</f>
        <v>18</v>
      </c>
      <c r="B17" s="120" t="str">
        <f>IFERROR(IF(INDEX('1st Open'!$A:$F,MATCH('1st Open Results'!$E17,'1st Open'!$F:$F,0),2)&gt;0,INDEX('1st Open'!$A:$F,MATCH('1st Open Results'!$E17,'1st Open'!$F:$F,0),2),""),"")</f>
        <v>Amanda Long</v>
      </c>
      <c r="C17" s="120" t="str">
        <f>IFERROR(IF(INDEX('1st Open'!$A:$F,MATCH('1st Open Results'!E17,'1st Open'!$F:$F,0),3)&gt;0,INDEX('1st Open'!$A:$F,MATCH('1st Open Results'!E17,'1st Open'!$F:$F,0),3),""),"")</f>
        <v>Jazzy</v>
      </c>
      <c r="D17" s="121">
        <f>IFERROR(IF(SMALL('1st Open'!F:F,K17)&gt;1000,"nt",SMALL('1st Open'!F:F,K17)),"")</f>
        <v>18.903000021</v>
      </c>
      <c r="E17" s="159">
        <f>IF(D17="nt",IFERROR(SMALL('1st Open'!F:F,K17),""),IFERROR(SMALL('1st Open'!F:F,K17),""))</f>
        <v>18.903000021</v>
      </c>
      <c r="F17" s="122" t="str">
        <f t="shared" si="0"/>
        <v>4D</v>
      </c>
      <c r="G17" s="130" t="str">
        <f t="shared" si="1"/>
        <v/>
      </c>
      <c r="J17" s="26">
        <v>5</v>
      </c>
      <c r="K17" s="90">
        <v>16</v>
      </c>
    </row>
    <row r="18" spans="1:12">
      <c r="A18" s="24">
        <f>IFERROR(IF(INDEX('1st Open'!$A:$F,MATCH('1st Open Results'!$E18,'1st Open'!$F:$F,0),1)&gt;0,INDEX('1st Open'!$A:$F,MATCH('1st Open Results'!$E18,'1st Open'!$F:$F,0),1),""),"")</f>
        <v>8</v>
      </c>
      <c r="B18" s="120" t="str">
        <f>IFERROR(IF(INDEX('1st Open'!$A:$F,MATCH('1st Open Results'!$E18,'1st Open'!$F:$F,0),2)&gt;0,INDEX('1st Open'!$A:$F,MATCH('1st Open Results'!$E18,'1st Open'!$F:$F,0),2),""),"")</f>
        <v>Riley Baade</v>
      </c>
      <c r="C18" s="120" t="str">
        <f>IFERROR(IF(INDEX('1st Open'!$A:$F,MATCH('1st Open Results'!E18,'1st Open'!$F:$F,0),3)&gt;0,INDEX('1st Open'!$A:$F,MATCH('1st Open Results'!E18,'1st Open'!$F:$F,0),3),""),"")</f>
        <v>Sheldon</v>
      </c>
      <c r="D18" s="121">
        <f>IFERROR(IF(SMALL('1st Open'!F:F,K18)&gt;1000,"nt",SMALL('1st Open'!F:F,K18)),"")</f>
        <v>19.387000009000001</v>
      </c>
      <c r="E18" s="159">
        <f>IF(D18="nt",IFERROR(SMALL('1st Open'!F:F,K18),""),IFERROR(SMALL('1st Open'!F:F,K18),""))</f>
        <v>19.387000009000001</v>
      </c>
      <c r="F18" s="122" t="str">
        <f t="shared" si="0"/>
        <v>4D</v>
      </c>
      <c r="G18" s="130" t="str">
        <f t="shared" si="1"/>
        <v/>
      </c>
      <c r="J18" s="26">
        <v>4</v>
      </c>
      <c r="K18" s="90">
        <v>17</v>
      </c>
    </row>
    <row r="19" spans="1:12">
      <c r="A19" s="24">
        <f>IFERROR(IF(INDEX('1st Open'!$A:$F,MATCH('1st Open Results'!$E19,'1st Open'!$F:$F,0),1)&gt;0,INDEX('1st Open'!$A:$F,MATCH('1st Open Results'!$E19,'1st Open'!$F:$F,0),1),""),"")</f>
        <v>4</v>
      </c>
      <c r="B19" s="120" t="str">
        <f>IFERROR(IF(INDEX('1st Open'!$A:$F,MATCH('1st Open Results'!$E19,'1st Open'!$F:$F,0),2)&gt;0,INDEX('1st Open'!$A:$F,MATCH('1st Open Results'!$E19,'1st Open'!$F:$F,0),2),""),"")</f>
        <v>Carli Maruska</v>
      </c>
      <c r="C19" s="120" t="str">
        <f>IFERROR(IF(INDEX('1st Open'!$A:$F,MATCH('1st Open Results'!E19,'1st Open'!$F:$F,0),3)&gt;0,INDEX('1st Open'!$A:$F,MATCH('1st Open Results'!E19,'1st Open'!$F:$F,0),3),""),"")</f>
        <v>Billy</v>
      </c>
      <c r="D19" s="121">
        <f>IFERROR(IF(SMALL('1st Open'!F:F,K19)&gt;1000,"nt",SMALL('1st Open'!F:F,K19)),"")</f>
        <v>22.119000004</v>
      </c>
      <c r="E19" s="159">
        <f>IF(D19="nt",IFERROR(SMALL('1st Open'!F:F,K19),""),IFERROR(SMALL('1st Open'!F:F,K19),""))</f>
        <v>22.119000004</v>
      </c>
      <c r="F19" s="122" t="str">
        <f t="shared" si="0"/>
        <v>4D</v>
      </c>
      <c r="G19" s="130" t="str">
        <f t="shared" si="1"/>
        <v/>
      </c>
      <c r="K19" s="90">
        <v>18</v>
      </c>
    </row>
    <row r="20" spans="1:12">
      <c r="A20" s="24">
        <f>IFERROR(IF(INDEX('1st Open'!$A:$F,MATCH('1st Open Results'!$E20,'1st Open'!$F:$F,0),1)&gt;0,INDEX('1st Open'!$A:$F,MATCH('1st Open Results'!$E20,'1st Open'!$F:$F,0),1),""),"")</f>
        <v>1</v>
      </c>
      <c r="B20" s="120" t="str">
        <f>IFERROR(IF(INDEX('1st Open'!$A:$F,MATCH('1st Open Results'!$E20,'1st Open'!$F:$F,0),2)&gt;0,INDEX('1st Open'!$A:$F,MATCH('1st Open Results'!$E20,'1st Open'!$F:$F,0),2),""),"")</f>
        <v>Christina Mullinix</v>
      </c>
      <c r="C20" s="120" t="str">
        <f>IFERROR(IF(INDEX('1st Open'!$A:$F,MATCH('1st Open Results'!E20,'1st Open'!$F:$F,0),3)&gt;0,INDEX('1st Open'!$A:$F,MATCH('1st Open Results'!E20,'1st Open'!$F:$F,0),3),""),"")</f>
        <v>Desperado</v>
      </c>
      <c r="D20" s="121" t="str">
        <f>IFERROR(IF(SMALL('1st Open'!F:F,K20)&gt;1000,"nt",SMALL('1st Open'!F:F,K20)),"")</f>
        <v>nt</v>
      </c>
      <c r="E20" s="159">
        <f>IF(D20="nt",IFERROR(SMALL('1st Open'!F:F,K20),""),IFERROR(SMALL('1st Open'!F:F,K20),""))</f>
        <v>1000.000000001</v>
      </c>
      <c r="F20" s="122" t="str">
        <f t="shared" si="0"/>
        <v/>
      </c>
      <c r="G20" s="130" t="str">
        <f t="shared" si="1"/>
        <v/>
      </c>
      <c r="J20" s="26" t="s">
        <v>96</v>
      </c>
      <c r="K20" s="90">
        <v>19</v>
      </c>
      <c r="L20" s="26" t="s">
        <v>96</v>
      </c>
    </row>
    <row r="21" spans="1:12">
      <c r="A21" s="24">
        <f>IFERROR(IF(INDEX('1st Open'!$A:$F,MATCH('1st Open Results'!$E21,'1st Open'!$F:$F,0),1)&gt;0,INDEX('1st Open'!$A:$F,MATCH('1st Open Results'!$E21,'1st Open'!$F:$F,0),1),""),"")</f>
        <v>2</v>
      </c>
      <c r="B21" s="120" t="str">
        <f>IFERROR(IF(INDEX('1st Open'!$A:$F,MATCH('1st Open Results'!$E21,'1st Open'!$F:$F,0),2)&gt;0,INDEX('1st Open'!$A:$F,MATCH('1st Open Results'!$E21,'1st Open'!$F:$F,0),2),""),"")</f>
        <v>Landry Andal</v>
      </c>
      <c r="C21" s="120" t="str">
        <f>IFERROR(IF(INDEX('1st Open'!$A:$F,MATCH('1st Open Results'!E21,'1st Open'!$F:$F,0),3)&gt;0,INDEX('1st Open'!$A:$F,MATCH('1st Open Results'!E21,'1st Open'!$F:$F,0),3),""),"")</f>
        <v>Sis</v>
      </c>
      <c r="D21" s="121" t="str">
        <f>IFERROR(IF(SMALL('1st Open'!F:F,K21)&gt;1000,"nt",SMALL('1st Open'!F:F,K21)),"")</f>
        <v>nt</v>
      </c>
      <c r="E21" s="159">
        <f>IF(D21="nt",IFERROR(SMALL('1st Open'!F:F,K21),""),IFERROR(SMALL('1st Open'!F:F,K21),""))</f>
        <v>1000.000000002</v>
      </c>
      <c r="F21" s="122" t="str">
        <f t="shared" si="0"/>
        <v/>
      </c>
      <c r="G21" s="130" t="str">
        <f t="shared" si="1"/>
        <v/>
      </c>
      <c r="K21" s="90">
        <v>20</v>
      </c>
      <c r="L21" s="26" t="s">
        <v>96</v>
      </c>
    </row>
    <row r="22" spans="1:12">
      <c r="A22" s="24">
        <f>IFERROR(IF(INDEX('1st Open'!$A:$F,MATCH('1st Open Results'!$E22,'1st Open'!$F:$F,0),1)&gt;0,INDEX('1st Open'!$A:$F,MATCH('1st Open Results'!$E22,'1st Open'!$F:$F,0),1),""),"")</f>
        <v>19</v>
      </c>
      <c r="B22" s="120" t="str">
        <f>IFERROR(IF(INDEX('1st Open'!$A:$F,MATCH('1st Open Results'!$E22,'1st Open'!$F:$F,0),2)&gt;0,INDEX('1st Open'!$A:$F,MATCH('1st Open Results'!$E22,'1st Open'!$F:$F,0),2),""),"")</f>
        <v>Caitlin Jensen</v>
      </c>
      <c r="C22" s="120" t="str">
        <f>IFERROR(IF(INDEX('1st Open'!$A:$F,MATCH('1st Open Results'!E22,'1st Open'!$F:$F,0),3)&gt;0,INDEX('1st Open'!$A:$F,MATCH('1st Open Results'!E22,'1st Open'!$F:$F,0),3),""),"")</f>
        <v>Fuelly</v>
      </c>
      <c r="D22" s="121" t="str">
        <f>IFERROR(IF(SMALL('1st Open'!F:F,K22)&gt;1000,"nt",SMALL('1st Open'!F:F,K22)),"")</f>
        <v>nt</v>
      </c>
      <c r="E22" s="159">
        <f>IF(D22="nt",IFERROR(SMALL('1st Open'!F:F,K22),""),IFERROR(SMALL('1st Open'!F:F,K22),""))</f>
        <v>1000.000000022</v>
      </c>
      <c r="F22" s="122" t="str">
        <f t="shared" si="0"/>
        <v/>
      </c>
      <c r="G22" s="130" t="str">
        <f t="shared" si="1"/>
        <v/>
      </c>
      <c r="J22" s="26" t="s">
        <v>96</v>
      </c>
      <c r="K22" s="90">
        <v>21</v>
      </c>
    </row>
    <row r="23" spans="1:12">
      <c r="A23" s="24" t="str">
        <f>IFERROR(IF(INDEX('1st Open'!$A:$F,MATCH('1st Open Results'!$E23,'1st Open'!$F:$F,0),1)&gt;0,INDEX('1st Open'!$A:$F,MATCH('1st Open Results'!$E23,'1st Open'!$F:$F,0),1),""),"")</f>
        <v/>
      </c>
      <c r="B23" s="120" t="str">
        <f>IFERROR(IF(INDEX('1st Open'!$A:$F,MATCH('1st Open Results'!$E23,'1st Open'!$F:$F,0),2)&gt;0,INDEX('1st Open'!$A:$F,MATCH('1st Open Results'!$E23,'1st Open'!$F:$F,0),2),""),"")</f>
        <v/>
      </c>
      <c r="C23" s="120" t="str">
        <f>IFERROR(IF(INDEX('1st Open'!$A:$F,MATCH('1st Open Results'!E23,'1st Open'!$F:$F,0),3)&gt;0,INDEX('1st Open'!$A:$F,MATCH('1st Open Results'!E23,'1st Open'!$F:$F,0),3),""),"")</f>
        <v/>
      </c>
      <c r="D23" s="121" t="str">
        <f>IFERROR(IF(SMALL('1st Open'!F:F,K23)&gt;1000,"nt",SMALL('1st Open'!F:F,K23)),"")</f>
        <v/>
      </c>
      <c r="E23" s="159" t="str">
        <f>IF(D23="nt",IFERROR(SMALL('1st Open'!F:F,K23),""),IFERROR(SMALL('1st Open'!F:F,K23),""))</f>
        <v/>
      </c>
      <c r="F23" s="122" t="str">
        <f t="shared" si="0"/>
        <v/>
      </c>
      <c r="G23" s="130" t="str">
        <f t="shared" si="1"/>
        <v/>
      </c>
      <c r="K23" s="90">
        <v>22</v>
      </c>
    </row>
    <row r="24" spans="1:12">
      <c r="A24" s="24" t="str">
        <f>IFERROR(IF(INDEX('1st Open'!$A:$F,MATCH('1st Open Results'!$E24,'1st Open'!$F:$F,0),1)&gt;0,INDEX('1st Open'!$A:$F,MATCH('1st Open Results'!$E24,'1st Open'!$F:$F,0),1),""),"")</f>
        <v/>
      </c>
      <c r="B24" s="120" t="str">
        <f>IFERROR(IF(INDEX('1st Open'!$A:$F,MATCH('1st Open Results'!$E24,'1st Open'!$F:$F,0),2)&gt;0,INDEX('1st Open'!$A:$F,MATCH('1st Open Results'!$E24,'1st Open'!$F:$F,0),2),""),"")</f>
        <v/>
      </c>
      <c r="C24" s="120" t="str">
        <f>IFERROR(IF(INDEX('1st Open'!$A:$F,MATCH('1st Open Results'!E24,'1st Open'!$F:$F,0),3)&gt;0,INDEX('1st Open'!$A:$F,MATCH('1st Open Results'!E24,'1st Open'!$F:$F,0),3),""),"")</f>
        <v/>
      </c>
      <c r="D24" s="121" t="str">
        <f>IFERROR(IF(SMALL('1st Open'!F:F,K24)&gt;1000,"nt",SMALL('1st Open'!F:F,K24)),"")</f>
        <v/>
      </c>
      <c r="E24" s="159" t="str">
        <f>IF(D24="nt",IFERROR(SMALL('1st Open'!F:F,K24),""),IFERROR(SMALL('1st Open'!F:F,K24),""))</f>
        <v/>
      </c>
      <c r="F24" s="122" t="str">
        <f t="shared" si="0"/>
        <v/>
      </c>
      <c r="G24" s="130" t="str">
        <f t="shared" si="1"/>
        <v/>
      </c>
      <c r="K24" s="90">
        <v>23</v>
      </c>
    </row>
    <row r="25" spans="1:12">
      <c r="A25" s="24" t="str">
        <f>IFERROR(IF(INDEX('1st Open'!$A:$F,MATCH('1st Open Results'!$E25,'1st Open'!$F:$F,0),1)&gt;0,INDEX('1st Open'!$A:$F,MATCH('1st Open Results'!$E25,'1st Open'!$F:$F,0),1),""),"")</f>
        <v/>
      </c>
      <c r="B25" s="120" t="str">
        <f>IFERROR(IF(INDEX('1st Open'!$A:$F,MATCH('1st Open Results'!$E25,'1st Open'!$F:$F,0),2)&gt;0,INDEX('1st Open'!$A:$F,MATCH('1st Open Results'!$E25,'1st Open'!$F:$F,0),2),""),"")</f>
        <v/>
      </c>
      <c r="C25" s="120" t="str">
        <f>IFERROR(IF(INDEX('1st Open'!$A:$F,MATCH('1st Open Results'!E25,'1st Open'!$F:$F,0),3)&gt;0,INDEX('1st Open'!$A:$F,MATCH('1st Open Results'!E25,'1st Open'!$F:$F,0),3),""),"")</f>
        <v/>
      </c>
      <c r="D25" s="121" t="str">
        <f>IFERROR(IF(SMALL('1st Open'!F:F,K25)&gt;1000,"nt",SMALL('1st Open'!F:F,K25)),"")</f>
        <v/>
      </c>
      <c r="E25" s="159" t="str">
        <f>IF(D25="nt",IFERROR(SMALL('1st Open'!F:F,K25),""),IFERROR(SMALL('1st Open'!F:F,K25),""))</f>
        <v/>
      </c>
      <c r="F25" s="122" t="str">
        <f t="shared" si="0"/>
        <v/>
      </c>
      <c r="G25" s="130" t="str">
        <f t="shared" si="1"/>
        <v/>
      </c>
      <c r="K25" s="90">
        <v>24</v>
      </c>
    </row>
    <row r="26" spans="1:12">
      <c r="A26" s="24" t="str">
        <f>IFERROR(IF(INDEX('1st Open'!$A:$F,MATCH('1st Open Results'!$E26,'1st Open'!$F:$F,0),1)&gt;0,INDEX('1st Open'!$A:$F,MATCH('1st Open Results'!$E26,'1st Open'!$F:$F,0),1),""),"")</f>
        <v/>
      </c>
      <c r="B26" s="120" t="str">
        <f>IFERROR(IF(INDEX('1st Open'!$A:$F,MATCH('1st Open Results'!$E26,'1st Open'!$F:$F,0),2)&gt;0,INDEX('1st Open'!$A:$F,MATCH('1st Open Results'!$E26,'1st Open'!$F:$F,0),2),""),"")</f>
        <v/>
      </c>
      <c r="C26" s="120" t="str">
        <f>IFERROR(IF(INDEX('1st Open'!$A:$F,MATCH('1st Open Results'!E26,'1st Open'!$F:$F,0),3)&gt;0,INDEX('1st Open'!$A:$F,MATCH('1st Open Results'!E26,'1st Open'!$F:$F,0),3),""),"")</f>
        <v/>
      </c>
      <c r="D26" s="121" t="str">
        <f>IFERROR(IF(SMALL('1st Open'!F:F,K26)&gt;1000,"nt",SMALL('1st Open'!F:F,K26)),"")</f>
        <v/>
      </c>
      <c r="E26" s="159" t="str">
        <f>IF(D26="nt",IFERROR(SMALL('1st Open'!F:F,K26),""),IFERROR(SMALL('1st Open'!F:F,K26),""))</f>
        <v/>
      </c>
      <c r="F26" s="122" t="str">
        <f t="shared" si="0"/>
        <v/>
      </c>
      <c r="G26" s="130" t="str">
        <f t="shared" si="1"/>
        <v/>
      </c>
      <c r="K26" s="90">
        <v>25</v>
      </c>
    </row>
    <row r="27" spans="1:12">
      <c r="A27" s="24" t="str">
        <f>IFERROR(IF(INDEX('1st Open'!$A:$F,MATCH('1st Open Results'!$E27,'1st Open'!$F:$F,0),1)&gt;0,INDEX('1st Open'!$A:$F,MATCH('1st Open Results'!$E27,'1st Open'!$F:$F,0),1),""),"")</f>
        <v/>
      </c>
      <c r="B27" s="120" t="str">
        <f>IFERROR(IF(INDEX('1st Open'!$A:$F,MATCH('1st Open Results'!$E27,'1st Open'!$F:$F,0),2)&gt;0,INDEX('1st Open'!$A:$F,MATCH('1st Open Results'!$E27,'1st Open'!$F:$F,0),2),""),"")</f>
        <v/>
      </c>
      <c r="C27" s="120" t="str">
        <f>IFERROR(IF(INDEX('1st Open'!$A:$F,MATCH('1st Open Results'!E27,'1st Open'!$F:$F,0),3)&gt;0,INDEX('1st Open'!$A:$F,MATCH('1st Open Results'!E27,'1st Open'!$F:$F,0),3),""),"")</f>
        <v/>
      </c>
      <c r="D27" s="121" t="str">
        <f>IFERROR(IF(SMALL('1st Open'!F:F,K27)&gt;1000,"nt",SMALL('1st Open'!F:F,K27)),"")</f>
        <v/>
      </c>
      <c r="E27" s="159" t="str">
        <f>IF(D27="nt",IFERROR(SMALL('1st Open'!F:F,K27),""),IFERROR(SMALL('1st Open'!F:F,K27),""))</f>
        <v/>
      </c>
      <c r="F27" s="122" t="str">
        <f t="shared" si="0"/>
        <v/>
      </c>
      <c r="G27" s="130" t="str">
        <f t="shared" si="1"/>
        <v/>
      </c>
      <c r="K27" s="90">
        <v>26</v>
      </c>
    </row>
    <row r="28" spans="1:12">
      <c r="A28" s="24" t="str">
        <f>IFERROR(IF(INDEX('1st Open'!$A:$F,MATCH('1st Open Results'!$E28,'1st Open'!$F:$F,0),1)&gt;0,INDEX('1st Open'!$A:$F,MATCH('1st Open Results'!$E28,'1st Open'!$F:$F,0),1),""),"")</f>
        <v/>
      </c>
      <c r="B28" s="120" t="str">
        <f>IFERROR(IF(INDEX('1st Open'!$A:$F,MATCH('1st Open Results'!$E28,'1st Open'!$F:$F,0),2)&gt;0,INDEX('1st Open'!$A:$F,MATCH('1st Open Results'!$E28,'1st Open'!$F:$F,0),2),""),"")</f>
        <v/>
      </c>
      <c r="C28" s="120" t="str">
        <f>IFERROR(IF(INDEX('1st Open'!$A:$F,MATCH('1st Open Results'!E28,'1st Open'!$F:$F,0),3)&gt;0,INDEX('1st Open'!$A:$F,MATCH('1st Open Results'!E28,'1st Open'!$F:$F,0),3),""),"")</f>
        <v/>
      </c>
      <c r="D28" s="121" t="str">
        <f>IFERROR(IF(SMALL('1st Open'!F:F,K28)&gt;1000,"nt",SMALL('1st Open'!F:F,K28)),"")</f>
        <v/>
      </c>
      <c r="E28" s="159" t="str">
        <f>IF(D28="nt",IFERROR(SMALL('1st Open'!F:F,K28),""),IFERROR(SMALL('1st Open'!F:F,K28),""))</f>
        <v/>
      </c>
      <c r="F28" s="122" t="str">
        <f t="shared" si="0"/>
        <v/>
      </c>
      <c r="G28" s="130" t="str">
        <f t="shared" si="1"/>
        <v/>
      </c>
      <c r="K28" s="90">
        <v>27</v>
      </c>
    </row>
    <row r="29" spans="1:12">
      <c r="A29" s="24" t="str">
        <f>IFERROR(IF(INDEX('1st Open'!$A:$F,MATCH('1st Open Results'!$E29,'1st Open'!$F:$F,0),1)&gt;0,INDEX('1st Open'!$A:$F,MATCH('1st Open Results'!$E29,'1st Open'!$F:$F,0),1),""),"")</f>
        <v/>
      </c>
      <c r="B29" s="120" t="str">
        <f>IFERROR(IF(INDEX('1st Open'!$A:$F,MATCH('1st Open Results'!$E29,'1st Open'!$F:$F,0),2)&gt;0,INDEX('1st Open'!$A:$F,MATCH('1st Open Results'!$E29,'1st Open'!$F:$F,0),2),""),"")</f>
        <v/>
      </c>
      <c r="C29" s="120" t="str">
        <f>IFERROR(IF(INDEX('1st Open'!$A:$F,MATCH('1st Open Results'!E29,'1st Open'!$F:$F,0),3)&gt;0,INDEX('1st Open'!$A:$F,MATCH('1st Open Results'!E29,'1st Open'!$F:$F,0),3),""),"")</f>
        <v/>
      </c>
      <c r="D29" s="121" t="str">
        <f>IFERROR(IF(SMALL('1st Open'!F:F,K29)&gt;1000,"nt",SMALL('1st Open'!F:F,K29)),"")</f>
        <v/>
      </c>
      <c r="E29" s="159" t="str">
        <f>IF(D29="nt",IFERROR(SMALL('1st Open'!F:F,K29),""),IFERROR(SMALL('1st Open'!F:F,K29),""))</f>
        <v/>
      </c>
      <c r="F29" s="122" t="str">
        <f t="shared" si="0"/>
        <v/>
      </c>
      <c r="G29" s="130" t="str">
        <f t="shared" si="1"/>
        <v/>
      </c>
      <c r="K29" s="90">
        <v>28</v>
      </c>
    </row>
    <row r="30" spans="1:12">
      <c r="A30" s="24" t="str">
        <f>IFERROR(IF(INDEX('1st Open'!$A:$F,MATCH('1st Open Results'!$E30,'1st Open'!$F:$F,0),1)&gt;0,INDEX('1st Open'!$A:$F,MATCH('1st Open Results'!$E30,'1st Open'!$F:$F,0),1),""),"")</f>
        <v/>
      </c>
      <c r="B30" s="120" t="str">
        <f>IFERROR(IF(INDEX('1st Open'!$A:$F,MATCH('1st Open Results'!$E30,'1st Open'!$F:$F,0),2)&gt;0,INDEX('1st Open'!$A:$F,MATCH('1st Open Results'!$E30,'1st Open'!$F:$F,0),2),""),"")</f>
        <v/>
      </c>
      <c r="C30" s="120" t="str">
        <f>IFERROR(IF(INDEX('1st Open'!$A:$F,MATCH('1st Open Results'!E30,'1st Open'!$F:$F,0),3)&gt;0,INDEX('1st Open'!$A:$F,MATCH('1st Open Results'!E30,'1st Open'!$F:$F,0),3),""),"")</f>
        <v/>
      </c>
      <c r="D30" s="121" t="str">
        <f>IFERROR(IF(SMALL('1st Open'!F:F,K30)&gt;1000,"nt",SMALL('1st Open'!F:F,K30)),"")</f>
        <v/>
      </c>
      <c r="E30" s="159" t="str">
        <f>IF(D30="nt",IFERROR(SMALL('1st Open'!F:F,K30),""),IFERROR(SMALL('1st Open'!F:F,K30),""))</f>
        <v/>
      </c>
      <c r="F30" s="122" t="str">
        <f t="shared" si="0"/>
        <v/>
      </c>
      <c r="G30" s="130" t="str">
        <f t="shared" si="1"/>
        <v/>
      </c>
      <c r="K30" s="90">
        <v>29</v>
      </c>
    </row>
    <row r="31" spans="1:12">
      <c r="A31" s="24" t="str">
        <f>IFERROR(IF(INDEX('1st Open'!$A:$F,MATCH('1st Open Results'!$E31,'1st Open'!$F:$F,0),1)&gt;0,INDEX('1st Open'!$A:$F,MATCH('1st Open Results'!$E31,'1st Open'!$F:$F,0),1),""),"")</f>
        <v/>
      </c>
      <c r="B31" s="120" t="str">
        <f>IFERROR(IF(INDEX('1st Open'!$A:$F,MATCH('1st Open Results'!$E31,'1st Open'!$F:$F,0),2)&gt;0,INDEX('1st Open'!$A:$F,MATCH('1st Open Results'!$E31,'1st Open'!$F:$F,0),2),""),"")</f>
        <v/>
      </c>
      <c r="C31" s="120" t="str">
        <f>IFERROR(IF(INDEX('1st Open'!$A:$F,MATCH('1st Open Results'!E31,'1st Open'!$F:$F,0),3)&gt;0,INDEX('1st Open'!$A:$F,MATCH('1st Open Results'!E31,'1st Open'!$F:$F,0),3),""),"")</f>
        <v/>
      </c>
      <c r="D31" s="121" t="str">
        <f>IFERROR(IF(SMALL('1st Open'!F:F,K31)&gt;1000,"nt",SMALL('1st Open'!F:F,K31)),"")</f>
        <v/>
      </c>
      <c r="E31" s="159" t="str">
        <f>IF(D31="nt",IFERROR(SMALL('1st Open'!F:F,K31),""),IFERROR(SMALL('1st Open'!F:F,K31),""))</f>
        <v/>
      </c>
      <c r="F31" s="122" t="str">
        <f t="shared" si="0"/>
        <v/>
      </c>
      <c r="G31" s="130" t="str">
        <f t="shared" si="1"/>
        <v/>
      </c>
      <c r="K31" s="90">
        <v>30</v>
      </c>
    </row>
    <row r="32" spans="1:12">
      <c r="A32" s="24" t="str">
        <f>IFERROR(IF(INDEX('1st Open'!$A:$F,MATCH('1st Open Results'!$E32,'1st Open'!$F:$F,0),1)&gt;0,INDEX('1st Open'!$A:$F,MATCH('1st Open Results'!$E32,'1st Open'!$F:$F,0),1),""),"")</f>
        <v/>
      </c>
      <c r="B32" s="120" t="str">
        <f>IFERROR(IF(INDEX('1st Open'!$A:$F,MATCH('1st Open Results'!$E32,'1st Open'!$F:$F,0),2)&gt;0,INDEX('1st Open'!$A:$F,MATCH('1st Open Results'!$E32,'1st Open'!$F:$F,0),2),""),"")</f>
        <v/>
      </c>
      <c r="C32" s="120" t="str">
        <f>IFERROR(IF(INDEX('1st Open'!$A:$F,MATCH('1st Open Results'!E32,'1st Open'!$F:$F,0),3)&gt;0,INDEX('1st Open'!$A:$F,MATCH('1st Open Results'!E32,'1st Open'!$F:$F,0),3),""),"")</f>
        <v/>
      </c>
      <c r="D32" s="121" t="str">
        <f>IFERROR(IF(SMALL('1st Open'!F:F,K32)&gt;1000,"nt",SMALL('1st Open'!F:F,K32)),"")</f>
        <v/>
      </c>
      <c r="E32" s="159" t="str">
        <f>IF(D32="nt",IFERROR(SMALL('1st Open'!F:F,K32),""),IFERROR(SMALL('1st Open'!F:F,K32),""))</f>
        <v/>
      </c>
      <c r="F32" s="122" t="str">
        <f t="shared" si="0"/>
        <v/>
      </c>
      <c r="G32" s="130" t="str">
        <f t="shared" si="1"/>
        <v/>
      </c>
      <c r="K32" s="90">
        <v>31</v>
      </c>
    </row>
    <row r="33" spans="1:11">
      <c r="A33" s="24" t="str">
        <f>IFERROR(IF(INDEX('1st Open'!$A:$F,MATCH('1st Open Results'!$E33,'1st Open'!$F:$F,0),1)&gt;0,INDEX('1st Open'!$A:$F,MATCH('1st Open Results'!$E33,'1st Open'!$F:$F,0),1),""),"")</f>
        <v/>
      </c>
      <c r="B33" s="120" t="str">
        <f>IFERROR(IF(INDEX('1st Open'!$A:$F,MATCH('1st Open Results'!$E33,'1st Open'!$F:$F,0),2)&gt;0,INDEX('1st Open'!$A:$F,MATCH('1st Open Results'!$E33,'1st Open'!$F:$F,0),2),""),"")</f>
        <v/>
      </c>
      <c r="C33" s="120" t="str">
        <f>IFERROR(IF(INDEX('1st Open'!$A:$F,MATCH('1st Open Results'!E33,'1st Open'!$F:$F,0),3)&gt;0,INDEX('1st Open'!$A:$F,MATCH('1st Open Results'!E33,'1st Open'!$F:$F,0),3),""),"")</f>
        <v/>
      </c>
      <c r="D33" s="121" t="str">
        <f>IFERROR(IF(SMALL('1st Open'!F:F,K33)&gt;1000,"nt",SMALL('1st Open'!F:F,K33)),"")</f>
        <v/>
      </c>
      <c r="E33" s="159" t="str">
        <f>IF(D33="nt",IFERROR(SMALL('1st Open'!F:F,K33),""),IFERROR(SMALL('1st Open'!F:F,K33),""))</f>
        <v/>
      </c>
      <c r="F33" s="122" t="str">
        <f t="shared" si="0"/>
        <v/>
      </c>
      <c r="G33" s="130" t="str">
        <f t="shared" si="1"/>
        <v/>
      </c>
      <c r="K33" s="90">
        <v>32</v>
      </c>
    </row>
    <row r="34" spans="1:11">
      <c r="A34" s="24" t="str">
        <f>IFERROR(IF(INDEX('1st Open'!$A:$F,MATCH('1st Open Results'!$E34,'1st Open'!$F:$F,0),1)&gt;0,INDEX('1st Open'!$A:$F,MATCH('1st Open Results'!$E34,'1st Open'!$F:$F,0),1),""),"")</f>
        <v/>
      </c>
      <c r="B34" s="120" t="str">
        <f>IFERROR(IF(INDEX('1st Open'!$A:$F,MATCH('1st Open Results'!$E34,'1st Open'!$F:$F,0),2)&gt;0,INDEX('1st Open'!$A:$F,MATCH('1st Open Results'!$E34,'1st Open'!$F:$F,0),2),""),"")</f>
        <v/>
      </c>
      <c r="C34" s="120" t="str">
        <f>IFERROR(IF(INDEX('1st Open'!$A:$F,MATCH('1st Open Results'!E34,'1st Open'!$F:$F,0),3)&gt;0,INDEX('1st Open'!$A:$F,MATCH('1st Open Results'!E34,'1st Open'!$F:$F,0),3),""),"")</f>
        <v/>
      </c>
      <c r="D34" s="121" t="str">
        <f>IFERROR(IF(SMALL('1st Open'!F:F,K34)&gt;1000,"nt",SMALL('1st Open'!F:F,K34)),"")</f>
        <v/>
      </c>
      <c r="E34" s="159" t="str">
        <f>IF(D34="nt",IFERROR(SMALL('1st Open'!F:F,K34),""),IFERROR(SMALL('1st Open'!F:F,K34),""))</f>
        <v/>
      </c>
      <c r="F34" s="122" t="str">
        <f t="shared" ref="F34:F51" si="2">IFERROR(VLOOKUP(D34,$H$3:$I$6,2,TRUE),"")</f>
        <v/>
      </c>
      <c r="G34" s="130" t="str">
        <f t="shared" si="1"/>
        <v/>
      </c>
      <c r="K34" s="90">
        <v>33</v>
      </c>
    </row>
    <row r="35" spans="1:11">
      <c r="A35" s="24" t="str">
        <f>IFERROR(IF(INDEX('1st Open'!$A:$F,MATCH('1st Open Results'!$E35,'1st Open'!$F:$F,0),1)&gt;0,INDEX('1st Open'!$A:$F,MATCH('1st Open Results'!$E35,'1st Open'!$F:$F,0),1),""),"")</f>
        <v/>
      </c>
      <c r="B35" s="120" t="str">
        <f>IFERROR(IF(INDEX('1st Open'!$A:$F,MATCH('1st Open Results'!$E35,'1st Open'!$F:$F,0),2)&gt;0,INDEX('1st Open'!$A:$F,MATCH('1st Open Results'!$E35,'1st Open'!$F:$F,0),2),""),"")</f>
        <v/>
      </c>
      <c r="C35" s="120" t="str">
        <f>IFERROR(IF(INDEX('1st Open'!$A:$F,MATCH('1st Open Results'!E35,'1st Open'!$F:$F,0),3)&gt;0,INDEX('1st Open'!$A:$F,MATCH('1st Open Results'!E35,'1st Open'!$F:$F,0),3),""),"")</f>
        <v/>
      </c>
      <c r="D35" s="121" t="str">
        <f>IFERROR(IF(SMALL('1st Open'!F:F,K35)&gt;1000,"nt",SMALL('1st Open'!F:F,K35)),"")</f>
        <v/>
      </c>
      <c r="E35" s="159" t="str">
        <f>IF(D35="nt",IFERROR(SMALL('1st Open'!F:F,K35),""),IFERROR(SMALL('1st Open'!F:F,K35),""))</f>
        <v/>
      </c>
      <c r="F35" s="122" t="str">
        <f t="shared" si="2"/>
        <v/>
      </c>
      <c r="G35" s="130" t="str">
        <f t="shared" si="1"/>
        <v/>
      </c>
      <c r="K35" s="90">
        <v>34</v>
      </c>
    </row>
    <row r="36" spans="1:11">
      <c r="A36" s="24" t="str">
        <f>IFERROR(IF(INDEX('1st Open'!$A:$F,MATCH('1st Open Results'!$E36,'1st Open'!$F:$F,0),1)&gt;0,INDEX('1st Open'!$A:$F,MATCH('1st Open Results'!$E36,'1st Open'!$F:$F,0),1),""),"")</f>
        <v/>
      </c>
      <c r="B36" s="120" t="str">
        <f>IFERROR(IF(INDEX('1st Open'!$A:$F,MATCH('1st Open Results'!$E36,'1st Open'!$F:$F,0),2)&gt;0,INDEX('1st Open'!$A:$F,MATCH('1st Open Results'!$E36,'1st Open'!$F:$F,0),2),""),"")</f>
        <v/>
      </c>
      <c r="C36" s="120" t="str">
        <f>IFERROR(IF(INDEX('1st Open'!$A:$F,MATCH('1st Open Results'!E36,'1st Open'!$F:$F,0),3)&gt;0,INDEX('1st Open'!$A:$F,MATCH('1st Open Results'!E36,'1st Open'!$F:$F,0),3),""),"")</f>
        <v/>
      </c>
      <c r="D36" s="121" t="str">
        <f>IFERROR(IF(SMALL('1st Open'!F:F,K36)&gt;1000,"nt",SMALL('1st Open'!F:F,K36)),"")</f>
        <v/>
      </c>
      <c r="E36" s="159" t="str">
        <f>IF(D36="nt",IFERROR(SMALL('1st Open'!F:F,K36),""),IFERROR(SMALL('1st Open'!F:F,K36),""))</f>
        <v/>
      </c>
      <c r="F36" s="122" t="str">
        <f t="shared" si="2"/>
        <v/>
      </c>
      <c r="G36" s="130" t="str">
        <f t="shared" si="1"/>
        <v/>
      </c>
      <c r="K36" s="90">
        <v>35</v>
      </c>
    </row>
    <row r="37" spans="1:11">
      <c r="A37" s="24" t="str">
        <f>IFERROR(IF(INDEX('1st Open'!$A:$F,MATCH('1st Open Results'!$E37,'1st Open'!$F:$F,0),1)&gt;0,INDEX('1st Open'!$A:$F,MATCH('1st Open Results'!$E37,'1st Open'!$F:$F,0),1),""),"")</f>
        <v/>
      </c>
      <c r="B37" s="120" t="str">
        <f>IFERROR(IF(INDEX('1st Open'!$A:$F,MATCH('1st Open Results'!$E37,'1st Open'!$F:$F,0),2)&gt;0,INDEX('1st Open'!$A:$F,MATCH('1st Open Results'!$E37,'1st Open'!$F:$F,0),2),""),"")</f>
        <v/>
      </c>
      <c r="C37" s="120" t="str">
        <f>IFERROR(IF(INDEX('1st Open'!$A:$F,MATCH('1st Open Results'!E37,'1st Open'!$F:$F,0),3)&gt;0,INDEX('1st Open'!$A:$F,MATCH('1st Open Results'!E37,'1st Open'!$F:$F,0),3),""),"")</f>
        <v/>
      </c>
      <c r="D37" s="121" t="str">
        <f>IFERROR(IF(SMALL('1st Open'!F:F,K37)&gt;1000,"nt",SMALL('1st Open'!F:F,K37)),"")</f>
        <v/>
      </c>
      <c r="E37" s="159" t="str">
        <f>IF(D37="nt",IFERROR(SMALL('1st Open'!F:F,K37),""),IFERROR(SMALL('1st Open'!F:F,K37),""))</f>
        <v/>
      </c>
      <c r="F37" s="122" t="str">
        <f t="shared" si="2"/>
        <v/>
      </c>
      <c r="G37" s="130" t="str">
        <f t="shared" si="1"/>
        <v/>
      </c>
      <c r="K37" s="90">
        <v>36</v>
      </c>
    </row>
    <row r="38" spans="1:11">
      <c r="A38" s="24" t="str">
        <f>IFERROR(IF(INDEX('1st Open'!$A:$F,MATCH('1st Open Results'!$E38,'1st Open'!$F:$F,0),1)&gt;0,INDEX('1st Open'!$A:$F,MATCH('1st Open Results'!$E38,'1st Open'!$F:$F,0),1),""),"")</f>
        <v/>
      </c>
      <c r="B38" s="120" t="str">
        <f>IFERROR(IF(INDEX('1st Open'!$A:$F,MATCH('1st Open Results'!$E38,'1st Open'!$F:$F,0),2)&gt;0,INDEX('1st Open'!$A:$F,MATCH('1st Open Results'!$E38,'1st Open'!$F:$F,0),2),""),"")</f>
        <v/>
      </c>
      <c r="C38" s="120" t="str">
        <f>IFERROR(IF(INDEX('1st Open'!$A:$F,MATCH('1st Open Results'!E38,'1st Open'!$F:$F,0),3)&gt;0,INDEX('1st Open'!$A:$F,MATCH('1st Open Results'!E38,'1st Open'!$F:$F,0),3),""),"")</f>
        <v/>
      </c>
      <c r="D38" s="121" t="str">
        <f>IFERROR(IF(SMALL('1st Open'!F:F,K38)&gt;1000,"nt",SMALL('1st Open'!F:F,K38)),"")</f>
        <v/>
      </c>
      <c r="E38" s="159" t="str">
        <f>IF(D38="nt",IFERROR(SMALL('1st Open'!F:F,K38),""),IFERROR(SMALL('1st Open'!F:F,K38),""))</f>
        <v/>
      </c>
      <c r="F38" s="122" t="str">
        <f t="shared" si="2"/>
        <v/>
      </c>
      <c r="G38" s="130" t="str">
        <f t="shared" si="1"/>
        <v/>
      </c>
      <c r="K38" s="90">
        <v>37</v>
      </c>
    </row>
    <row r="39" spans="1:11">
      <c r="A39" s="24" t="str">
        <f>IFERROR(IF(INDEX('1st Open'!$A:$F,MATCH('1st Open Results'!$E39,'1st Open'!$F:$F,0),1)&gt;0,INDEX('1st Open'!$A:$F,MATCH('1st Open Results'!$E39,'1st Open'!$F:$F,0),1),""),"")</f>
        <v/>
      </c>
      <c r="B39" s="120" t="str">
        <f>IFERROR(IF(INDEX('1st Open'!$A:$F,MATCH('1st Open Results'!$E39,'1st Open'!$F:$F,0),2)&gt;0,INDEX('1st Open'!$A:$F,MATCH('1st Open Results'!$E39,'1st Open'!$F:$F,0),2),""),"")</f>
        <v/>
      </c>
      <c r="C39" s="120" t="str">
        <f>IFERROR(IF(INDEX('1st Open'!$A:$F,MATCH('1st Open Results'!E39,'1st Open'!$F:$F,0),3)&gt;0,INDEX('1st Open'!$A:$F,MATCH('1st Open Results'!E39,'1st Open'!$F:$F,0),3),""),"")</f>
        <v/>
      </c>
      <c r="D39" s="121" t="str">
        <f>IFERROR(IF(SMALL('1st Open'!F:F,K39)&gt;1000,"nt",SMALL('1st Open'!F:F,K39)),"")</f>
        <v/>
      </c>
      <c r="E39" s="159" t="str">
        <f>IF(D39="nt",IFERROR(SMALL('1st Open'!F:F,K39),""),IFERROR(SMALL('1st Open'!F:F,K39),""))</f>
        <v/>
      </c>
      <c r="F39" s="122" t="str">
        <f t="shared" si="2"/>
        <v/>
      </c>
      <c r="G39" s="130" t="str">
        <f t="shared" si="1"/>
        <v/>
      </c>
      <c r="K39" s="90">
        <v>38</v>
      </c>
    </row>
    <row r="40" spans="1:11">
      <c r="A40" s="24" t="str">
        <f>IFERROR(IF(INDEX('1st Open'!$A:$F,MATCH('1st Open Results'!$E40,'1st Open'!$F:$F,0),1)&gt;0,INDEX('1st Open'!$A:$F,MATCH('1st Open Results'!$E40,'1st Open'!$F:$F,0),1),""),"")</f>
        <v/>
      </c>
      <c r="B40" s="120" t="str">
        <f>IFERROR(IF(INDEX('1st Open'!$A:$F,MATCH('1st Open Results'!$E40,'1st Open'!$F:$F,0),2)&gt;0,INDEX('1st Open'!$A:$F,MATCH('1st Open Results'!$E40,'1st Open'!$F:$F,0),2),""),"")</f>
        <v/>
      </c>
      <c r="C40" s="120" t="str">
        <f>IFERROR(IF(INDEX('1st Open'!$A:$F,MATCH('1st Open Results'!E40,'1st Open'!$F:$F,0),3)&gt;0,INDEX('1st Open'!$A:$F,MATCH('1st Open Results'!E40,'1st Open'!$F:$F,0),3),""),"")</f>
        <v/>
      </c>
      <c r="D40" s="121" t="str">
        <f>IFERROR(IF(SMALL('1st Open'!F:F,K40)&gt;1000,"nt",SMALL('1st Open'!F:F,K40)),"")</f>
        <v/>
      </c>
      <c r="E40" s="159" t="str">
        <f>IF(D40="nt",IFERROR(SMALL('1st Open'!F:F,K40),""),IFERROR(SMALL('1st Open'!F:F,K40),""))</f>
        <v/>
      </c>
      <c r="F40" s="122" t="str">
        <f t="shared" si="2"/>
        <v/>
      </c>
      <c r="G40" s="130" t="str">
        <f t="shared" si="1"/>
        <v/>
      </c>
      <c r="K40" s="90">
        <v>39</v>
      </c>
    </row>
    <row r="41" spans="1:11">
      <c r="A41" s="24" t="str">
        <f>IFERROR(IF(INDEX('1st Open'!$A:$F,MATCH('1st Open Results'!$E41,'1st Open'!$F:$F,0),1)&gt;0,INDEX('1st Open'!$A:$F,MATCH('1st Open Results'!$E41,'1st Open'!$F:$F,0),1),""),"")</f>
        <v/>
      </c>
      <c r="B41" s="120" t="str">
        <f>IFERROR(IF(INDEX('1st Open'!$A:$F,MATCH('1st Open Results'!$E41,'1st Open'!$F:$F,0),2)&gt;0,INDEX('1st Open'!$A:$F,MATCH('1st Open Results'!$E41,'1st Open'!$F:$F,0),2),""),"")</f>
        <v/>
      </c>
      <c r="C41" s="120" t="str">
        <f>IFERROR(IF(INDEX('1st Open'!$A:$F,MATCH('1st Open Results'!E41,'1st Open'!$F:$F,0),3)&gt;0,INDEX('1st Open'!$A:$F,MATCH('1st Open Results'!E41,'1st Open'!$F:$F,0),3),""),"")</f>
        <v/>
      </c>
      <c r="D41" s="121" t="str">
        <f>IFERROR(IF(SMALL('1st Open'!F:F,K41)&gt;1000,"nt",SMALL('1st Open'!F:F,K41)),"")</f>
        <v/>
      </c>
      <c r="E41" s="159" t="str">
        <f>IF(D41="nt",IFERROR(SMALL('1st Open'!F:F,K41),""),IFERROR(SMALL('1st Open'!F:F,K41),""))</f>
        <v/>
      </c>
      <c r="F41" s="122" t="str">
        <f t="shared" si="2"/>
        <v/>
      </c>
      <c r="G41" s="130" t="str">
        <f t="shared" si="1"/>
        <v/>
      </c>
      <c r="K41" s="90">
        <v>40</v>
      </c>
    </row>
    <row r="42" spans="1:11">
      <c r="A42" s="24" t="str">
        <f>IFERROR(IF(INDEX('1st Open'!$A:$F,MATCH('1st Open Results'!$E42,'1st Open'!$F:$F,0),1)&gt;0,INDEX('1st Open'!$A:$F,MATCH('1st Open Results'!$E42,'1st Open'!$F:$F,0),1),""),"")</f>
        <v/>
      </c>
      <c r="B42" s="120" t="str">
        <f>IFERROR(IF(INDEX('1st Open'!$A:$F,MATCH('1st Open Results'!$E42,'1st Open'!$F:$F,0),2)&gt;0,INDEX('1st Open'!$A:$F,MATCH('1st Open Results'!$E42,'1st Open'!$F:$F,0),2),""),"")</f>
        <v/>
      </c>
      <c r="C42" s="120" t="str">
        <f>IFERROR(IF(INDEX('1st Open'!$A:$F,MATCH('1st Open Results'!E42,'1st Open'!$F:$F,0),3)&gt;0,INDEX('1st Open'!$A:$F,MATCH('1st Open Results'!E42,'1st Open'!$F:$F,0),3),""),"")</f>
        <v/>
      </c>
      <c r="D42" s="121" t="str">
        <f>IFERROR(IF(SMALL('1st Open'!F:F,K42)&gt;1000,"nt",SMALL('1st Open'!F:F,K42)),"")</f>
        <v/>
      </c>
      <c r="E42" s="159" t="str">
        <f>IF(D42="nt",IFERROR(SMALL('1st Open'!F:F,K42),""),IFERROR(SMALL('1st Open'!F:F,K42),""))</f>
        <v/>
      </c>
      <c r="F42" s="122" t="str">
        <f t="shared" si="2"/>
        <v/>
      </c>
      <c r="G42" s="130" t="str">
        <f t="shared" si="1"/>
        <v/>
      </c>
      <c r="K42" s="90">
        <v>41</v>
      </c>
    </row>
    <row r="43" spans="1:11">
      <c r="A43" s="24" t="str">
        <f>IFERROR(IF(INDEX('1st Open'!$A:$F,MATCH('1st Open Results'!$E43,'1st Open'!$F:$F,0),1)&gt;0,INDEX('1st Open'!$A:$F,MATCH('1st Open Results'!$E43,'1st Open'!$F:$F,0),1),""),"")</f>
        <v/>
      </c>
      <c r="B43" s="120" t="str">
        <f>IFERROR(IF(INDEX('1st Open'!$A:$F,MATCH('1st Open Results'!$E43,'1st Open'!$F:$F,0),2)&gt;0,INDEX('1st Open'!$A:$F,MATCH('1st Open Results'!$E43,'1st Open'!$F:$F,0),2),""),"")</f>
        <v/>
      </c>
      <c r="C43" s="120" t="str">
        <f>IFERROR(IF(INDEX('1st Open'!$A:$F,MATCH('1st Open Results'!E43,'1st Open'!$F:$F,0),3)&gt;0,INDEX('1st Open'!$A:$F,MATCH('1st Open Results'!E43,'1st Open'!$F:$F,0),3),""),"")</f>
        <v/>
      </c>
      <c r="D43" s="121" t="str">
        <f>IFERROR(IF(SMALL('1st Open'!F:F,K43)&gt;1000,"nt",SMALL('1st Open'!F:F,K43)),"")</f>
        <v/>
      </c>
      <c r="E43" s="159" t="str">
        <f>IF(D43="nt",IFERROR(SMALL('1st Open'!F:F,K43),""),IFERROR(SMALL('1st Open'!F:F,K43),""))</f>
        <v/>
      </c>
      <c r="F43" s="122" t="str">
        <f t="shared" si="2"/>
        <v/>
      </c>
      <c r="G43" s="130" t="str">
        <f t="shared" si="1"/>
        <v/>
      </c>
      <c r="K43" s="90">
        <v>42</v>
      </c>
    </row>
    <row r="44" spans="1:11">
      <c r="A44" s="24" t="str">
        <f>IFERROR(IF(INDEX('1st Open'!$A:$F,MATCH('1st Open Results'!$E44,'1st Open'!$F:$F,0),1)&gt;0,INDEX('1st Open'!$A:$F,MATCH('1st Open Results'!$E44,'1st Open'!$F:$F,0),1),""),"")</f>
        <v/>
      </c>
      <c r="B44" s="120" t="str">
        <f>IFERROR(IF(INDEX('1st Open'!$A:$F,MATCH('1st Open Results'!$E44,'1st Open'!$F:$F,0),2)&gt;0,INDEX('1st Open'!$A:$F,MATCH('1st Open Results'!$E44,'1st Open'!$F:$F,0),2),""),"")</f>
        <v/>
      </c>
      <c r="C44" s="120" t="str">
        <f>IFERROR(IF(INDEX('1st Open'!$A:$F,MATCH('1st Open Results'!E44,'1st Open'!$F:$F,0),3)&gt;0,INDEX('1st Open'!$A:$F,MATCH('1st Open Results'!E44,'1st Open'!$F:$F,0),3),""),"")</f>
        <v/>
      </c>
      <c r="D44" s="121" t="str">
        <f>IFERROR(IF(SMALL('1st Open'!F:F,K44)&gt;1000,"nt",SMALL('1st Open'!F:F,K44)),"")</f>
        <v/>
      </c>
      <c r="E44" s="159" t="str">
        <f>IF(D44="nt",IFERROR(SMALL('1st Open'!F:F,K44),""),IFERROR(SMALL('1st Open'!F:F,K44),""))</f>
        <v/>
      </c>
      <c r="F44" s="122" t="str">
        <f t="shared" si="2"/>
        <v/>
      </c>
      <c r="G44" s="130" t="str">
        <f t="shared" si="1"/>
        <v/>
      </c>
      <c r="K44" s="90">
        <v>43</v>
      </c>
    </row>
    <row r="45" spans="1:11">
      <c r="A45" s="24" t="str">
        <f>IFERROR(IF(INDEX('1st Open'!$A:$F,MATCH('1st Open Results'!$E45,'1st Open'!$F:$F,0),1)&gt;0,INDEX('1st Open'!$A:$F,MATCH('1st Open Results'!$E45,'1st Open'!$F:$F,0),1),""),"")</f>
        <v/>
      </c>
      <c r="B45" s="120" t="str">
        <f>IFERROR(IF(INDEX('1st Open'!$A:$F,MATCH('1st Open Results'!$E45,'1st Open'!$F:$F,0),2)&gt;0,INDEX('1st Open'!$A:$F,MATCH('1st Open Results'!$E45,'1st Open'!$F:$F,0),2),""),"")</f>
        <v/>
      </c>
      <c r="C45" s="120" t="str">
        <f>IFERROR(IF(INDEX('1st Open'!$A:$F,MATCH('1st Open Results'!E45,'1st Open'!$F:$F,0),3)&gt;0,INDEX('1st Open'!$A:$F,MATCH('1st Open Results'!E45,'1st Open'!$F:$F,0),3),""),"")</f>
        <v/>
      </c>
      <c r="D45" s="121" t="str">
        <f>IFERROR(IF(SMALL('1st Open'!F:F,K45)&gt;1000,"nt",SMALL('1st Open'!F:F,K45)),"")</f>
        <v/>
      </c>
      <c r="E45" s="159" t="str">
        <f>IF(D45="nt",IFERROR(SMALL('1st Open'!F:F,K45),""),IFERROR(SMALL('1st Open'!F:F,K45),""))</f>
        <v/>
      </c>
      <c r="F45" s="122" t="str">
        <f t="shared" si="2"/>
        <v/>
      </c>
      <c r="G45" s="130" t="str">
        <f t="shared" si="1"/>
        <v/>
      </c>
      <c r="K45" s="90">
        <v>44</v>
      </c>
    </row>
    <row r="46" spans="1:11">
      <c r="A46" s="24" t="str">
        <f>IFERROR(IF(INDEX('1st Open'!$A:$F,MATCH('1st Open Results'!$E46,'1st Open'!$F:$F,0),1)&gt;0,INDEX('1st Open'!$A:$F,MATCH('1st Open Results'!$E46,'1st Open'!$F:$F,0),1),""),"")</f>
        <v/>
      </c>
      <c r="B46" s="120" t="str">
        <f>IFERROR(IF(INDEX('1st Open'!$A:$F,MATCH('1st Open Results'!$E46,'1st Open'!$F:$F,0),2)&gt;0,INDEX('1st Open'!$A:$F,MATCH('1st Open Results'!$E46,'1st Open'!$F:$F,0),2),""),"")</f>
        <v/>
      </c>
      <c r="C46" s="120" t="str">
        <f>IFERROR(IF(INDEX('1st Open'!$A:$F,MATCH('1st Open Results'!E46,'1st Open'!$F:$F,0),3)&gt;0,INDEX('1st Open'!$A:$F,MATCH('1st Open Results'!E46,'1st Open'!$F:$F,0),3),""),"")</f>
        <v/>
      </c>
      <c r="D46" s="121" t="str">
        <f>IFERROR(IF(SMALL('1st Open'!F:F,K46)&gt;1000,"nt",SMALL('1st Open'!F:F,K46)),"")</f>
        <v/>
      </c>
      <c r="E46" s="159" t="str">
        <f>IF(D46="nt",IFERROR(SMALL('1st Open'!F:F,K46),""),IFERROR(SMALL('1st Open'!F:F,K46),""))</f>
        <v/>
      </c>
      <c r="F46" s="122" t="str">
        <f t="shared" si="2"/>
        <v/>
      </c>
      <c r="G46" s="130" t="str">
        <f t="shared" si="1"/>
        <v/>
      </c>
      <c r="K46" s="90">
        <v>45</v>
      </c>
    </row>
    <row r="47" spans="1:11">
      <c r="A47" s="24" t="str">
        <f>IFERROR(IF(INDEX('1st Open'!$A:$F,MATCH('1st Open Results'!$E47,'1st Open'!$F:$F,0),1)&gt;0,INDEX('1st Open'!$A:$F,MATCH('1st Open Results'!$E47,'1st Open'!$F:$F,0),1),""),"")</f>
        <v/>
      </c>
      <c r="B47" s="120" t="str">
        <f>IFERROR(IF(INDEX('1st Open'!$A:$F,MATCH('1st Open Results'!$E47,'1st Open'!$F:$F,0),2)&gt;0,INDEX('1st Open'!$A:$F,MATCH('1st Open Results'!$E47,'1st Open'!$F:$F,0),2),""),"")</f>
        <v/>
      </c>
      <c r="C47" s="120" t="str">
        <f>IFERROR(IF(INDEX('1st Open'!$A:$F,MATCH('1st Open Results'!E47,'1st Open'!$F:$F,0),3)&gt;0,INDEX('1st Open'!$A:$F,MATCH('1st Open Results'!E47,'1st Open'!$F:$F,0),3),""),"")</f>
        <v/>
      </c>
      <c r="D47" s="121" t="str">
        <f>IFERROR(IF(SMALL('1st Open'!F:F,K47)&gt;1000,"nt",SMALL('1st Open'!F:F,K47)),"")</f>
        <v/>
      </c>
      <c r="E47" s="159" t="str">
        <f>IF(D47="nt",IFERROR(SMALL('1st Open'!F:F,K47),""),IFERROR(SMALL('1st Open'!F:F,K47),""))</f>
        <v/>
      </c>
      <c r="F47" s="122" t="str">
        <f t="shared" si="2"/>
        <v/>
      </c>
      <c r="G47" s="130" t="str">
        <f t="shared" si="1"/>
        <v/>
      </c>
      <c r="K47" s="90">
        <v>46</v>
      </c>
    </row>
    <row r="48" spans="1:11">
      <c r="A48" s="24" t="str">
        <f>IFERROR(IF(INDEX('1st Open'!$A:$F,MATCH('1st Open Results'!$E48,'1st Open'!$F:$F,0),1)&gt;0,INDEX('1st Open'!$A:$F,MATCH('1st Open Results'!$E48,'1st Open'!$F:$F,0),1),""),"")</f>
        <v/>
      </c>
      <c r="B48" s="120" t="str">
        <f>IFERROR(IF(INDEX('1st Open'!$A:$F,MATCH('1st Open Results'!$E48,'1st Open'!$F:$F,0),2)&gt;0,INDEX('1st Open'!$A:$F,MATCH('1st Open Results'!$E48,'1st Open'!$F:$F,0),2),""),"")</f>
        <v/>
      </c>
      <c r="C48" s="120" t="str">
        <f>IFERROR(IF(INDEX('1st Open'!$A:$F,MATCH('1st Open Results'!E48,'1st Open'!$F:$F,0),3)&gt;0,INDEX('1st Open'!$A:$F,MATCH('1st Open Results'!E48,'1st Open'!$F:$F,0),3),""),"")</f>
        <v/>
      </c>
      <c r="D48" s="121" t="str">
        <f>IFERROR(IF(SMALL('1st Open'!F:F,K48)&gt;1000,"nt",SMALL('1st Open'!F:F,K48)),"")</f>
        <v/>
      </c>
      <c r="E48" s="159" t="str">
        <f>IF(D48="nt",IFERROR(SMALL('1st Open'!F:F,K48),""),IFERROR(SMALL('1st Open'!F:F,K48),""))</f>
        <v/>
      </c>
      <c r="F48" s="122" t="str">
        <f t="shared" si="2"/>
        <v/>
      </c>
      <c r="G48" s="130" t="str">
        <f t="shared" si="1"/>
        <v/>
      </c>
      <c r="K48" s="90">
        <v>47</v>
      </c>
    </row>
    <row r="49" spans="1:11">
      <c r="A49" s="24" t="str">
        <f>IFERROR(IF(INDEX('1st Open'!$A:$F,MATCH('1st Open Results'!$E49,'1st Open'!$F:$F,0),1)&gt;0,INDEX('1st Open'!$A:$F,MATCH('1st Open Results'!$E49,'1st Open'!$F:$F,0),1),""),"")</f>
        <v/>
      </c>
      <c r="B49" s="120" t="str">
        <f>IFERROR(IF(INDEX('1st Open'!$A:$F,MATCH('1st Open Results'!$E49,'1st Open'!$F:$F,0),2)&gt;0,INDEX('1st Open'!$A:$F,MATCH('1st Open Results'!$E49,'1st Open'!$F:$F,0),2),""),"")</f>
        <v/>
      </c>
      <c r="C49" s="120" t="str">
        <f>IFERROR(IF(INDEX('1st Open'!$A:$F,MATCH('1st Open Results'!E49,'1st Open'!$F:$F,0),3)&gt;0,INDEX('1st Open'!$A:$F,MATCH('1st Open Results'!E49,'1st Open'!$F:$F,0),3),""),"")</f>
        <v/>
      </c>
      <c r="D49" s="121" t="str">
        <f>IFERROR(IF(SMALL('1st Open'!F:F,K49)&gt;1000,"nt",SMALL('1st Open'!F:F,K49)),"")</f>
        <v/>
      </c>
      <c r="E49" s="159" t="str">
        <f>IF(D49="nt",IFERROR(SMALL('1st Open'!F:F,K49),""),IFERROR(SMALL('1st Open'!F:F,K49),""))</f>
        <v/>
      </c>
      <c r="F49" s="122" t="str">
        <f t="shared" si="2"/>
        <v/>
      </c>
      <c r="G49" s="130" t="str">
        <f t="shared" si="1"/>
        <v/>
      </c>
      <c r="K49" s="90">
        <v>48</v>
      </c>
    </row>
    <row r="50" spans="1:11">
      <c r="A50" s="24" t="str">
        <f>IFERROR(IF(INDEX('1st Open'!$A:$F,MATCH('1st Open Results'!$E50,'1st Open'!$F:$F,0),1)&gt;0,INDEX('1st Open'!$A:$F,MATCH('1st Open Results'!$E50,'1st Open'!$F:$F,0),1),""),"")</f>
        <v/>
      </c>
      <c r="B50" s="120" t="str">
        <f>IFERROR(IF(INDEX('1st Open'!$A:$F,MATCH('1st Open Results'!$E50,'1st Open'!$F:$F,0),2)&gt;0,INDEX('1st Open'!$A:$F,MATCH('1st Open Results'!$E50,'1st Open'!$F:$F,0),2),""),"")</f>
        <v/>
      </c>
      <c r="C50" s="120" t="str">
        <f>IFERROR(IF(INDEX('1st Open'!$A:$F,MATCH('1st Open Results'!E50,'1st Open'!$F:$F,0),3)&gt;0,INDEX('1st Open'!$A:$F,MATCH('1st Open Results'!E50,'1st Open'!$F:$F,0),3),""),"")</f>
        <v/>
      </c>
      <c r="D50" s="121" t="str">
        <f>IFERROR(IF(SMALL('1st Open'!F:F,K50)&gt;=1000,"nt",SMALL('1st Open'!F:F,K50)),"")</f>
        <v/>
      </c>
      <c r="E50" s="159" t="str">
        <f>IF(D50="nt",IFERROR(SMALL('1st Open'!F:F,K50),""),IFERROR(SMALL('1st Open'!F:F,K50),""))</f>
        <v/>
      </c>
      <c r="F50" s="122" t="str">
        <f t="shared" si="2"/>
        <v/>
      </c>
      <c r="G50" s="130" t="str">
        <f t="shared" si="1"/>
        <v/>
      </c>
      <c r="K50" s="90">
        <v>49</v>
      </c>
    </row>
    <row r="51" spans="1:11">
      <c r="A51" s="24" t="str">
        <f>IFERROR(IF(INDEX('1st Open'!$A:$F,MATCH('1st Open Results'!$E51,'1st Open'!$F:$F,0),1)&gt;0,INDEX('1st Open'!$A:$F,MATCH('1st Open Results'!$E51,'1st Open'!$F:$F,0),1),""),"")</f>
        <v/>
      </c>
      <c r="B51" s="120" t="str">
        <f>IFERROR(IF(INDEX('1st Open'!$A:$F,MATCH('1st Open Results'!$E51,'1st Open'!$F:$F,0),2)&gt;0,INDEX('1st Open'!$A:$F,MATCH('1st Open Results'!$E51,'1st Open'!$F:$F,0),2),""),"")</f>
        <v/>
      </c>
      <c r="C51" s="120" t="str">
        <f>IFERROR(IF(INDEX('1st Open'!$A:$F,MATCH('1st Open Results'!E51,'1st Open'!$F:$F,0),3)&gt;0,INDEX('1st Open'!$A:$F,MATCH('1st Open Results'!E51,'1st Open'!$F:$F,0),3),""),"")</f>
        <v/>
      </c>
      <c r="D51" s="121" t="str">
        <f>IFERROR(IF(SMALL('1st Open'!F:F,K51)&gt;1000,"nt",SMALL('1st Open'!F:F,K51)),"")</f>
        <v/>
      </c>
      <c r="E51" s="159" t="str">
        <f>IF(D51="nt",IFERROR(SMALL('1st Open'!F:F,K51),""),IFERROR(SMALL('1st Open'!F:F,K51),""))</f>
        <v/>
      </c>
      <c r="F51" s="122" t="str">
        <f t="shared" si="2"/>
        <v/>
      </c>
      <c r="G51" s="130" t="str">
        <f t="shared" si="1"/>
        <v/>
      </c>
      <c r="K51" s="90">
        <v>50</v>
      </c>
    </row>
    <row r="52" spans="1:11">
      <c r="A52" s="24" t="str">
        <f>IFERROR(IF(INDEX('1st Open'!$A:$F,MATCH('1st Open Results'!$E52,'1st Open'!$F:$F,0),1)&gt;0,INDEX('1st Open'!$A:$F,MATCH('1st Open Results'!$E52,'1st Open'!$F:$F,0),1),""),"")</f>
        <v/>
      </c>
      <c r="B52" s="120" t="str">
        <f>IFERROR(IF(INDEX('1st Open'!$A:$F,MATCH('1st Open Results'!$E52,'1st Open'!$F:$F,0),2)&gt;0,INDEX('1st Open'!$A:$F,MATCH('1st Open Results'!$E52,'1st Open'!$F:$F,0),2),""),"")</f>
        <v/>
      </c>
      <c r="C52" s="120" t="str">
        <f>IFERROR(IF(INDEX('1st Open'!$A:$F,MATCH('1st Open Results'!E52,'1st Open'!$F:$F,0),3)&gt;0,INDEX('1st Open'!$A:$F,MATCH('1st Open Results'!E52,'1st Open'!$F:$F,0),3),""),"")</f>
        <v/>
      </c>
      <c r="D52" s="121" t="str">
        <f>IFERROR(IF(SMALL('1st Open'!F:F,K52)&gt;1000,"nt",SMALL('1st Open'!F:F,K52)),"")</f>
        <v/>
      </c>
      <c r="E52" s="159" t="str">
        <f>IF(D52="nt",IFERROR(SMALL('1st Open'!F:F,K52),""),IFERROR(SMALL('1st Open'!F:F,K52),""))</f>
        <v/>
      </c>
      <c r="G52" s="130" t="str">
        <f t="shared" si="1"/>
        <v/>
      </c>
      <c r="K52" s="90">
        <v>51</v>
      </c>
    </row>
    <row r="53" spans="1:11">
      <c r="A53" s="24" t="str">
        <f>IFERROR(IF(INDEX('1st Open'!$A:$F,MATCH('1st Open Results'!$E53,'1st Open'!$F:$F,0),1)&gt;0,INDEX('1st Open'!$A:$F,MATCH('1st Open Results'!$E53,'1st Open'!$F:$F,0),1),""),"")</f>
        <v/>
      </c>
      <c r="B53" s="120" t="str">
        <f>IFERROR(IF(INDEX('1st Open'!$A:$F,MATCH('1st Open Results'!$E53,'1st Open'!$F:$F,0),2)&gt;0,INDEX('1st Open'!$A:$F,MATCH('1st Open Results'!$E53,'1st Open'!$F:$F,0),2),""),"")</f>
        <v/>
      </c>
      <c r="C53" s="120" t="str">
        <f>IFERROR(IF(INDEX('1st Open'!$A:$F,MATCH('1st Open Results'!E53,'1st Open'!$F:$F,0),3)&gt;0,INDEX('1st Open'!$A:$F,MATCH('1st Open Results'!E53,'1st Open'!$F:$F,0),3),""),"")</f>
        <v/>
      </c>
      <c r="D53" s="121" t="str">
        <f>IFERROR(IF(SMALL('1st Open'!F:F,K53)&gt;1000,"nt",SMALL('1st Open'!F:F,K53)),"")</f>
        <v/>
      </c>
      <c r="E53" s="159" t="str">
        <f>IF(D53="nt",IFERROR(SMALL('1st Open'!F:F,K53),""),IFERROR(SMALL('1st Open'!F:F,K53),""))</f>
        <v/>
      </c>
      <c r="G53" s="130" t="str">
        <f t="shared" si="1"/>
        <v/>
      </c>
      <c r="K53" s="90">
        <v>52</v>
      </c>
    </row>
    <row r="54" spans="1:11">
      <c r="A54" s="24" t="str">
        <f>IFERROR(IF(INDEX('1st Open'!$A:$F,MATCH('1st Open Results'!$E54,'1st Open'!$F:$F,0),1)&gt;0,INDEX('1st Open'!$A:$F,MATCH('1st Open Results'!$E54,'1st Open'!$F:$F,0),1),""),"")</f>
        <v/>
      </c>
      <c r="B54" s="120" t="str">
        <f>IFERROR(IF(INDEX('1st Open'!$A:$F,MATCH('1st Open Results'!$E54,'1st Open'!$F:$F,0),2)&gt;0,INDEX('1st Open'!$A:$F,MATCH('1st Open Results'!$E54,'1st Open'!$F:$F,0),2),""),"")</f>
        <v/>
      </c>
      <c r="C54" s="120" t="str">
        <f>IFERROR(IF(INDEX('1st Open'!$A:$F,MATCH('1st Open Results'!E54,'1st Open'!$F:$F,0),3)&gt;0,INDEX('1st Open'!$A:$F,MATCH('1st Open Results'!E54,'1st Open'!$F:$F,0),3),""),"")</f>
        <v/>
      </c>
      <c r="D54" s="121" t="str">
        <f>IFERROR(IF(SMALL('1st Open'!F:F,K54)&gt;1000,"nt",SMALL('1st Open'!F:F,K54)),"")</f>
        <v/>
      </c>
      <c r="E54" s="159" t="str">
        <f>IF(D54="nt",IFERROR(SMALL('1st Open'!F:F,K54),""),IFERROR(SMALL('1st Open'!F:F,K54),""))</f>
        <v/>
      </c>
      <c r="G54" s="130" t="str">
        <f t="shared" si="1"/>
        <v/>
      </c>
      <c r="K54" s="90">
        <v>53</v>
      </c>
    </row>
    <row r="55" spans="1:11">
      <c r="A55" s="24" t="str">
        <f>IFERROR(IF(INDEX('1st Open'!$A:$F,MATCH('1st Open Results'!$E55,'1st Open'!$F:$F,0),1)&gt;0,INDEX('1st Open'!$A:$F,MATCH('1st Open Results'!$E55,'1st Open'!$F:$F,0),1),""),"")</f>
        <v/>
      </c>
      <c r="B55" s="120" t="str">
        <f>IFERROR(IF(INDEX('1st Open'!$A:$F,MATCH('1st Open Results'!$E55,'1st Open'!$F:$F,0),2)&gt;0,INDEX('1st Open'!$A:$F,MATCH('1st Open Results'!$E55,'1st Open'!$F:$F,0),2),""),"")</f>
        <v/>
      </c>
      <c r="C55" s="120" t="str">
        <f>IFERROR(IF(INDEX('1st Open'!$A:$F,MATCH('1st Open Results'!E55,'1st Open'!$F:$F,0),3)&gt;0,INDEX('1st Open'!$A:$F,MATCH('1st Open Results'!E55,'1st Open'!$F:$F,0),3),""),"")</f>
        <v/>
      </c>
      <c r="D55" s="121" t="str">
        <f>IFERROR(IF(SMALL('1st Open'!F:F,K55)&gt;1000,"nt",SMALL('1st Open'!F:F,K55)),"")</f>
        <v/>
      </c>
      <c r="E55" s="159" t="str">
        <f>IF(D55="nt",IFERROR(SMALL('1st Open'!F:F,K55),""),IFERROR(SMALL('1st Open'!F:F,K55),""))</f>
        <v/>
      </c>
      <c r="G55" s="130" t="str">
        <f t="shared" si="1"/>
        <v/>
      </c>
      <c r="K55" s="90">
        <v>54</v>
      </c>
    </row>
    <row r="56" spans="1:11">
      <c r="A56" s="24" t="str">
        <f>IFERROR(IF(INDEX('1st Open'!$A:$F,MATCH('1st Open Results'!$E56,'1st Open'!$F:$F,0),1)&gt;0,INDEX('1st Open'!$A:$F,MATCH('1st Open Results'!$E56,'1st Open'!$F:$F,0),1),""),"")</f>
        <v/>
      </c>
      <c r="B56" s="120" t="str">
        <f>IFERROR(IF(INDEX('1st Open'!$A:$F,MATCH('1st Open Results'!$E56,'1st Open'!$F:$F,0),2)&gt;0,INDEX('1st Open'!$A:$F,MATCH('1st Open Results'!$E56,'1st Open'!$F:$F,0),2),""),"")</f>
        <v/>
      </c>
      <c r="C56" s="120" t="str">
        <f>IFERROR(IF(INDEX('1st Open'!$A:$F,MATCH('1st Open Results'!E56,'1st Open'!$F:$F,0),3)&gt;0,INDEX('1st Open'!$A:$F,MATCH('1st Open Results'!E56,'1st Open'!$F:$F,0),3),""),"")</f>
        <v/>
      </c>
      <c r="D56" s="121" t="str">
        <f>IFERROR(IF(SMALL('1st Open'!F:F,K56)&gt;1000,"nt",SMALL('1st Open'!F:F,K56)),"")</f>
        <v/>
      </c>
      <c r="E56" s="159" t="str">
        <f>IF(D56="nt",IFERROR(SMALL('1st Open'!F:F,K56),""),IFERROR(SMALL('1st Open'!F:F,K56),""))</f>
        <v/>
      </c>
      <c r="G56" s="130" t="str">
        <f t="shared" si="1"/>
        <v/>
      </c>
      <c r="K56" s="90">
        <v>55</v>
      </c>
    </row>
    <row r="57" spans="1:11">
      <c r="A57" s="24" t="str">
        <f>IFERROR(IF(INDEX('1st Open'!$A:$F,MATCH('1st Open Results'!$E57,'1st Open'!$F:$F,0),1)&gt;0,INDEX('1st Open'!$A:$F,MATCH('1st Open Results'!$E57,'1st Open'!$F:$F,0),1),""),"")</f>
        <v/>
      </c>
      <c r="B57" s="120" t="str">
        <f>IFERROR(IF(INDEX('1st Open'!$A:$F,MATCH('1st Open Results'!$E57,'1st Open'!$F:$F,0),2)&gt;0,INDEX('1st Open'!$A:$F,MATCH('1st Open Results'!$E57,'1st Open'!$F:$F,0),2),""),"")</f>
        <v/>
      </c>
      <c r="C57" s="120" t="str">
        <f>IFERROR(IF(INDEX('1st Open'!$A:$F,MATCH('1st Open Results'!E57,'1st Open'!$F:$F,0),3)&gt;0,INDEX('1st Open'!$A:$F,MATCH('1st Open Results'!E57,'1st Open'!$F:$F,0),3),""),"")</f>
        <v/>
      </c>
      <c r="D57" s="121" t="str">
        <f>IFERROR(IF(SMALL('1st Open'!F:F,K57)&gt;1000,"nt",SMALL('1st Open'!F:F,K57)),"")</f>
        <v/>
      </c>
      <c r="E57" s="159" t="str">
        <f>IF(D57="nt",IFERROR(SMALL('1st Open'!F:F,K57),""),IFERROR(SMALL('1st Open'!F:F,K57),""))</f>
        <v/>
      </c>
      <c r="G57" s="130" t="str">
        <f t="shared" si="1"/>
        <v/>
      </c>
      <c r="K57" s="90">
        <v>56</v>
      </c>
    </row>
    <row r="58" spans="1:11">
      <c r="A58" s="24" t="str">
        <f>IFERROR(IF(INDEX('1st Open'!$A:$F,MATCH('1st Open Results'!$E58,'1st Open'!$F:$F,0),1)&gt;0,INDEX('1st Open'!$A:$F,MATCH('1st Open Results'!$E58,'1st Open'!$F:$F,0),1),""),"")</f>
        <v/>
      </c>
      <c r="B58" s="120" t="str">
        <f>IFERROR(IF(INDEX('1st Open'!$A:$F,MATCH('1st Open Results'!$E58,'1st Open'!$F:$F,0),2)&gt;0,INDEX('1st Open'!$A:$F,MATCH('1st Open Results'!$E58,'1st Open'!$F:$F,0),2),""),"")</f>
        <v/>
      </c>
      <c r="C58" s="120" t="str">
        <f>IFERROR(IF(INDEX('1st Open'!$A:$F,MATCH('1st Open Results'!E58,'1st Open'!$F:$F,0),3)&gt;0,INDEX('1st Open'!$A:$F,MATCH('1st Open Results'!E58,'1st Open'!$F:$F,0),3),""),"")</f>
        <v/>
      </c>
      <c r="D58" s="121" t="str">
        <f>IFERROR(IF(SMALL('1st Open'!F:F,K58)&gt;1000,"nt",SMALL('1st Open'!F:F,K58)),"")</f>
        <v/>
      </c>
      <c r="E58" s="159" t="str">
        <f>IF(D58="nt",IFERROR(SMALL('1st Open'!F:F,K58),""),IFERROR(SMALL('1st Open'!F:F,K58),""))</f>
        <v/>
      </c>
      <c r="G58" s="130" t="str">
        <f t="shared" si="1"/>
        <v/>
      </c>
      <c r="K58" s="90">
        <v>57</v>
      </c>
    </row>
    <row r="59" spans="1:11">
      <c r="A59" s="24" t="str">
        <f>IFERROR(IF(INDEX('1st Open'!$A:$F,MATCH('1st Open Results'!$E59,'1st Open'!$F:$F,0),1)&gt;0,INDEX('1st Open'!$A:$F,MATCH('1st Open Results'!$E59,'1st Open'!$F:$F,0),1),""),"")</f>
        <v/>
      </c>
      <c r="B59" s="120" t="str">
        <f>IFERROR(IF(INDEX('1st Open'!$A:$F,MATCH('1st Open Results'!$E59,'1st Open'!$F:$F,0),2)&gt;0,INDEX('1st Open'!$A:$F,MATCH('1st Open Results'!$E59,'1st Open'!$F:$F,0),2),""),"")</f>
        <v/>
      </c>
      <c r="C59" s="120" t="str">
        <f>IFERROR(IF(INDEX('1st Open'!$A:$F,MATCH('1st Open Results'!E59,'1st Open'!$F:$F,0),3)&gt;0,INDEX('1st Open'!$A:$F,MATCH('1st Open Results'!E59,'1st Open'!$F:$F,0),3),""),"")</f>
        <v/>
      </c>
      <c r="D59" s="121" t="str">
        <f>IFERROR(IF(SMALL('1st Open'!F:F,K59)&gt;1000,"nt",SMALL('1st Open'!F:F,K59)),"")</f>
        <v/>
      </c>
      <c r="E59" s="159" t="str">
        <f>IF(D59="nt",IFERROR(SMALL('1st Open'!F:F,K59),""),IFERROR(SMALL('1st Open'!F:F,K59),""))</f>
        <v/>
      </c>
      <c r="G59" s="130" t="str">
        <f t="shared" si="1"/>
        <v/>
      </c>
      <c r="K59" s="90">
        <v>58</v>
      </c>
    </row>
    <row r="60" spans="1:11">
      <c r="A60" s="24" t="str">
        <f>IFERROR(IF(INDEX('1st Open'!$A:$F,MATCH('1st Open Results'!$E60,'1st Open'!$F:$F,0),1)&gt;0,INDEX('1st Open'!$A:$F,MATCH('1st Open Results'!$E60,'1st Open'!$F:$F,0),1),""),"")</f>
        <v/>
      </c>
      <c r="B60" s="120" t="str">
        <f>IFERROR(IF(INDEX('1st Open'!$A:$F,MATCH('1st Open Results'!$E60,'1st Open'!$F:$F,0),2)&gt;0,INDEX('1st Open'!$A:$F,MATCH('1st Open Results'!$E60,'1st Open'!$F:$F,0),2),""),"")</f>
        <v/>
      </c>
      <c r="C60" s="120" t="str">
        <f>IFERROR(IF(INDEX('1st Open'!$A:$F,MATCH('1st Open Results'!E60,'1st Open'!$F:$F,0),3)&gt;0,INDEX('1st Open'!$A:$F,MATCH('1st Open Results'!E60,'1st Open'!$F:$F,0),3),""),"")</f>
        <v/>
      </c>
      <c r="D60" s="121" t="str">
        <f>IFERROR(IF(SMALL('1st Open'!F:F,K60)&gt;1000,"nt",SMALL('1st Open'!F:F,K60)),"")</f>
        <v/>
      </c>
      <c r="E60" s="159" t="str">
        <f>IF(D60="nt",IFERROR(SMALL('1st Open'!F:F,K60),""),IFERROR(SMALL('1st Open'!F:F,K60),""))</f>
        <v/>
      </c>
      <c r="G60" s="130" t="str">
        <f t="shared" si="1"/>
        <v/>
      </c>
      <c r="K60" s="90">
        <v>59</v>
      </c>
    </row>
    <row r="61" spans="1:11">
      <c r="A61" s="24" t="str">
        <f>IFERROR(IF(INDEX('1st Open'!$A:$F,MATCH('1st Open Results'!$E61,'1st Open'!$F:$F,0),1)&gt;0,INDEX('1st Open'!$A:$F,MATCH('1st Open Results'!$E61,'1st Open'!$F:$F,0),1),""),"")</f>
        <v/>
      </c>
      <c r="B61" s="120" t="str">
        <f>IFERROR(IF(INDEX('1st Open'!$A:$F,MATCH('1st Open Results'!$E61,'1st Open'!$F:$F,0),2)&gt;0,INDEX('1st Open'!$A:$F,MATCH('1st Open Results'!$E61,'1st Open'!$F:$F,0),2),""),"")</f>
        <v/>
      </c>
      <c r="C61" s="120" t="str">
        <f>IFERROR(IF(INDEX('1st Open'!$A:$F,MATCH('1st Open Results'!E61,'1st Open'!$F:$F,0),3)&gt;0,INDEX('1st Open'!$A:$F,MATCH('1st Open Results'!E61,'1st Open'!$F:$F,0),3),""),"")</f>
        <v/>
      </c>
      <c r="D61" s="121" t="str">
        <f>IFERROR(IF(SMALL('1st Open'!F:F,K61)&gt;1000,"nt",SMALL('1st Open'!F:F,K61)),"")</f>
        <v/>
      </c>
      <c r="E61" s="159" t="str">
        <f>IF(D61="nt",IFERROR(SMALL('1st Open'!F:F,K61),""),IFERROR(SMALL('1st Open'!F:F,K61),""))</f>
        <v/>
      </c>
      <c r="G61" s="130" t="str">
        <f t="shared" si="1"/>
        <v/>
      </c>
      <c r="K61" s="90">
        <v>60</v>
      </c>
    </row>
    <row r="62" spans="1:11">
      <c r="A62" s="24" t="str">
        <f>IFERROR(IF(INDEX('1st Open'!$A:$F,MATCH('1st Open Results'!$E62,'1st Open'!$F:$F,0),1)&gt;0,INDEX('1st Open'!$A:$F,MATCH('1st Open Results'!$E62,'1st Open'!$F:$F,0),1),""),"")</f>
        <v/>
      </c>
      <c r="B62" s="120" t="str">
        <f>IFERROR(IF(INDEX('1st Open'!$A:$F,MATCH('1st Open Results'!$E62,'1st Open'!$F:$F,0),2)&gt;0,INDEX('1st Open'!$A:$F,MATCH('1st Open Results'!$E62,'1st Open'!$F:$F,0),2),""),"")</f>
        <v/>
      </c>
      <c r="C62" s="120" t="str">
        <f>IFERROR(IF(INDEX('1st Open'!$A:$F,MATCH('1st Open Results'!E62,'1st Open'!$F:$F,0),3)&gt;0,INDEX('1st Open'!$A:$F,MATCH('1st Open Results'!E62,'1st Open'!$F:$F,0),3),""),"")</f>
        <v/>
      </c>
      <c r="D62" s="121" t="str">
        <f>IFERROR(IF(SMALL('1st Open'!F:F,K62)&gt;1000,"nt",SMALL('1st Open'!F:F,K62)),"")</f>
        <v/>
      </c>
      <c r="E62" s="159" t="str">
        <f>IF(D62="nt",IFERROR(SMALL('1st Open'!F:F,K62),""),IFERROR(SMALL('1st Open'!F:F,K62),""))</f>
        <v/>
      </c>
      <c r="G62" s="130" t="str">
        <f t="shared" si="1"/>
        <v/>
      </c>
      <c r="K62" s="90">
        <v>61</v>
      </c>
    </row>
    <row r="63" spans="1:11">
      <c r="A63" s="24" t="str">
        <f>IFERROR(IF(INDEX('1st Open'!$A:$F,MATCH('1st Open Results'!$E63,'1st Open'!$F:$F,0),1)&gt;0,INDEX('1st Open'!$A:$F,MATCH('1st Open Results'!$E63,'1st Open'!$F:$F,0),1),""),"")</f>
        <v/>
      </c>
      <c r="B63" s="120" t="str">
        <f>IFERROR(IF(INDEX('1st Open'!$A:$F,MATCH('1st Open Results'!$E63,'1st Open'!$F:$F,0),2)&gt;0,INDEX('1st Open'!$A:$F,MATCH('1st Open Results'!$E63,'1st Open'!$F:$F,0),2),""),"")</f>
        <v/>
      </c>
      <c r="C63" s="120" t="str">
        <f>IFERROR(IF(INDEX('1st Open'!$A:$F,MATCH('1st Open Results'!E63,'1st Open'!$F:$F,0),3)&gt;0,INDEX('1st Open'!$A:$F,MATCH('1st Open Results'!E63,'1st Open'!$F:$F,0),3),""),"")</f>
        <v/>
      </c>
      <c r="D63" s="121" t="str">
        <f>IFERROR(IF(SMALL('1st Open'!F:F,K63)&gt;1000,"nt",SMALL('1st Open'!F:F,K63)),"")</f>
        <v/>
      </c>
      <c r="E63" s="159" t="str">
        <f>IF(D63="nt",IFERROR(SMALL('1st Open'!F:F,K63),""),IFERROR(SMALL('1st Open'!F:F,K63),""))</f>
        <v/>
      </c>
      <c r="G63" s="130" t="str">
        <f t="shared" si="1"/>
        <v/>
      </c>
      <c r="K63" s="90">
        <v>62</v>
      </c>
    </row>
    <row r="64" spans="1:11">
      <c r="A64" s="24" t="str">
        <f>IFERROR(IF(INDEX('1st Open'!$A:$F,MATCH('1st Open Results'!$E64,'1st Open'!$F:$F,0),1)&gt;0,INDEX('1st Open'!$A:$F,MATCH('1st Open Results'!$E64,'1st Open'!$F:$F,0),1),""),"")</f>
        <v/>
      </c>
      <c r="B64" s="120" t="str">
        <f>IFERROR(IF(INDEX('1st Open'!$A:$F,MATCH('1st Open Results'!$E64,'1st Open'!$F:$F,0),2)&gt;0,INDEX('1st Open'!$A:$F,MATCH('1st Open Results'!$E64,'1st Open'!$F:$F,0),2),""),"")</f>
        <v/>
      </c>
      <c r="C64" s="120" t="str">
        <f>IFERROR(IF(INDEX('1st Open'!$A:$F,MATCH('1st Open Results'!E64,'1st Open'!$F:$F,0),3)&gt;0,INDEX('1st Open'!$A:$F,MATCH('1st Open Results'!E64,'1st Open'!$F:$F,0),3),""),"")</f>
        <v/>
      </c>
      <c r="D64" s="121" t="str">
        <f>IFERROR(IF(SMALL('1st Open'!F:F,K64)&gt;1000,"nt",SMALL('1st Open'!F:F,K64)),"")</f>
        <v/>
      </c>
      <c r="E64" s="159" t="str">
        <f>IF(D64="nt",IFERROR(SMALL('1st Open'!F:F,K64),""),IFERROR(SMALL('1st Open'!F:F,K64),""))</f>
        <v/>
      </c>
      <c r="G64" s="130" t="str">
        <f t="shared" si="1"/>
        <v/>
      </c>
      <c r="K64" s="90">
        <v>63</v>
      </c>
    </row>
    <row r="65" spans="1:11">
      <c r="A65" s="24" t="str">
        <f>IFERROR(IF(INDEX('1st Open'!$A:$F,MATCH('1st Open Results'!$E65,'1st Open'!$F:$F,0),1)&gt;0,INDEX('1st Open'!$A:$F,MATCH('1st Open Results'!$E65,'1st Open'!$F:$F,0),1),""),"")</f>
        <v/>
      </c>
      <c r="B65" s="120" t="str">
        <f>IFERROR(IF(INDEX('1st Open'!$A:$F,MATCH('1st Open Results'!$E65,'1st Open'!$F:$F,0),2)&gt;0,INDEX('1st Open'!$A:$F,MATCH('1st Open Results'!$E65,'1st Open'!$F:$F,0),2),""),"")</f>
        <v/>
      </c>
      <c r="C65" s="120" t="str">
        <f>IFERROR(IF(INDEX('1st Open'!$A:$F,MATCH('1st Open Results'!E65,'1st Open'!$F:$F,0),3)&gt;0,INDEX('1st Open'!$A:$F,MATCH('1st Open Results'!E65,'1st Open'!$F:$F,0),3),""),"")</f>
        <v/>
      </c>
      <c r="D65" s="121" t="str">
        <f>IFERROR(IF(SMALL('1st Open'!F:F,K65)&gt;1000,"nt",SMALL('1st Open'!F:F,K65)),"")</f>
        <v/>
      </c>
      <c r="E65" s="159" t="str">
        <f>IF(D65="nt",IFERROR(SMALL('1st Open'!F:F,K65),""),IFERROR(SMALL('1st Open'!F:F,K65),""))</f>
        <v/>
      </c>
      <c r="G65" s="130" t="str">
        <f t="shared" si="1"/>
        <v/>
      </c>
      <c r="K65" s="90">
        <v>64</v>
      </c>
    </row>
    <row r="66" spans="1:11">
      <c r="A66" s="24" t="str">
        <f>IFERROR(IF(INDEX('1st Open'!$A:$F,MATCH('1st Open Results'!$E66,'1st Open'!$F:$F,0),1)&gt;0,INDEX('1st Open'!$A:$F,MATCH('1st Open Results'!$E66,'1st Open'!$F:$F,0),1),""),"")</f>
        <v/>
      </c>
      <c r="B66" s="120" t="str">
        <f>IFERROR(IF(INDEX('1st Open'!$A:$F,MATCH('1st Open Results'!$E66,'1st Open'!$F:$F,0),2)&gt;0,INDEX('1st Open'!$A:$F,MATCH('1st Open Results'!$E66,'1st Open'!$F:$F,0),2),""),"")</f>
        <v/>
      </c>
      <c r="C66" s="120" t="str">
        <f>IFERROR(IF(INDEX('1st Open'!$A:$F,MATCH('1st Open Results'!E66,'1st Open'!$F:$F,0),3)&gt;0,INDEX('1st Open'!$A:$F,MATCH('1st Open Results'!E66,'1st Open'!$F:$F,0),3),""),"")</f>
        <v/>
      </c>
      <c r="D66" s="121" t="str">
        <f>IFERROR(IF(SMALL('1st Open'!F:F,K66)&gt;1000,"nt",SMALL('1st Open'!F:F,K66)),"")</f>
        <v/>
      </c>
      <c r="E66" s="159" t="str">
        <f>IF(D66="nt",IFERROR(SMALL('1st Open'!F:F,K66),""),IFERROR(SMALL('1st Open'!F:F,K66),""))</f>
        <v/>
      </c>
      <c r="G66" s="130" t="str">
        <f t="shared" si="1"/>
        <v/>
      </c>
      <c r="K66" s="90">
        <v>65</v>
      </c>
    </row>
    <row r="67" spans="1:11">
      <c r="A67" s="24" t="str">
        <f>IFERROR(IF(INDEX('1st Open'!$A:$F,MATCH('1st Open Results'!$E67,'1st Open'!$F:$F,0),1)&gt;0,INDEX('1st Open'!$A:$F,MATCH('1st Open Results'!$E67,'1st Open'!$F:$F,0),1),""),"")</f>
        <v/>
      </c>
      <c r="B67" s="120" t="str">
        <f>IFERROR(IF(INDEX('1st Open'!$A:$F,MATCH('1st Open Results'!$E67,'1st Open'!$F:$F,0),2)&gt;0,INDEX('1st Open'!$A:$F,MATCH('1st Open Results'!$E67,'1st Open'!$F:$F,0),2),""),"")</f>
        <v/>
      </c>
      <c r="C67" s="120" t="str">
        <f>IFERROR(IF(INDEX('1st Open'!$A:$F,MATCH('1st Open Results'!E67,'1st Open'!$F:$F,0),3)&gt;0,INDEX('1st Open'!$A:$F,MATCH('1st Open Results'!E67,'1st Open'!$F:$F,0),3),""),"")</f>
        <v/>
      </c>
      <c r="D67" s="121" t="str">
        <f>IFERROR(IF(SMALL('1st Open'!F:F,K67)&gt;1000,"nt",SMALL('1st Open'!F:F,K67)),"")</f>
        <v/>
      </c>
      <c r="E67" s="159" t="str">
        <f>IF(D67="nt",IFERROR(SMALL('1st Open'!F:F,K67),""),IFERROR(SMALL('1st Open'!F:F,K67),""))</f>
        <v/>
      </c>
      <c r="G67" s="130" t="str">
        <f t="shared" ref="G67:G130" si="3">IFERROR(VLOOKUP(D67,$H$3:$I$7,2,FALSE),"")</f>
        <v/>
      </c>
      <c r="K67" s="90">
        <v>66</v>
      </c>
    </row>
    <row r="68" spans="1:11">
      <c r="A68" s="24" t="str">
        <f>IFERROR(IF(INDEX('1st Open'!$A:$F,MATCH('1st Open Results'!$E68,'1st Open'!$F:$F,0),1)&gt;0,INDEX('1st Open'!$A:$F,MATCH('1st Open Results'!$E68,'1st Open'!$F:$F,0),1),""),"")</f>
        <v/>
      </c>
      <c r="B68" s="120" t="str">
        <f>IFERROR(IF(INDEX('1st Open'!$A:$F,MATCH('1st Open Results'!$E68,'1st Open'!$F:$F,0),2)&gt;0,INDEX('1st Open'!$A:$F,MATCH('1st Open Results'!$E68,'1st Open'!$F:$F,0),2),""),"")</f>
        <v/>
      </c>
      <c r="C68" s="120" t="str">
        <f>IFERROR(IF(INDEX('1st Open'!$A:$F,MATCH('1st Open Results'!E68,'1st Open'!$F:$F,0),3)&gt;0,INDEX('1st Open'!$A:$F,MATCH('1st Open Results'!E68,'1st Open'!$F:$F,0),3),""),"")</f>
        <v/>
      </c>
      <c r="D68" s="121" t="str">
        <f>IFERROR(IF(SMALL('1st Open'!F:F,K68)&gt;1000,"nt",SMALL('1st Open'!F:F,K68)),"")</f>
        <v/>
      </c>
      <c r="E68" s="159" t="str">
        <f>IF(D68="nt",IFERROR(SMALL('1st Open'!F:F,K68),""),IFERROR(SMALL('1st Open'!F:F,K68),""))</f>
        <v/>
      </c>
      <c r="G68" s="130" t="str">
        <f t="shared" si="3"/>
        <v/>
      </c>
      <c r="K68" s="90">
        <v>67</v>
      </c>
    </row>
    <row r="69" spans="1:11">
      <c r="A69" s="24" t="str">
        <f>IFERROR(IF(INDEX('1st Open'!$A:$F,MATCH('1st Open Results'!$E69,'1st Open'!$F:$F,0),1)&gt;0,INDEX('1st Open'!$A:$F,MATCH('1st Open Results'!$E69,'1st Open'!$F:$F,0),1),""),"")</f>
        <v/>
      </c>
      <c r="B69" s="120" t="str">
        <f>IFERROR(IF(INDEX('1st Open'!$A:$F,MATCH('1st Open Results'!$E69,'1st Open'!$F:$F,0),2)&gt;0,INDEX('1st Open'!$A:$F,MATCH('1st Open Results'!$E69,'1st Open'!$F:$F,0),2),""),"")</f>
        <v/>
      </c>
      <c r="C69" s="120" t="str">
        <f>IFERROR(IF(INDEX('1st Open'!$A:$F,MATCH('1st Open Results'!E69,'1st Open'!$F:$F,0),3)&gt;0,INDEX('1st Open'!$A:$F,MATCH('1st Open Results'!E69,'1st Open'!$F:$F,0),3),""),"")</f>
        <v/>
      </c>
      <c r="D69" s="121" t="str">
        <f>IFERROR(IF(SMALL('1st Open'!F:F,K69)&gt;1000,"nt",SMALL('1st Open'!F:F,K69)),"")</f>
        <v/>
      </c>
      <c r="E69" s="159" t="str">
        <f>IF(D69="nt",IFERROR(SMALL('1st Open'!F:F,K69),""),IFERROR(SMALL('1st Open'!F:F,K69),""))</f>
        <v/>
      </c>
      <c r="G69" s="130" t="str">
        <f t="shared" si="3"/>
        <v/>
      </c>
      <c r="K69" s="90">
        <v>68</v>
      </c>
    </row>
    <row r="70" spans="1:11">
      <c r="A70" s="24" t="str">
        <f>IFERROR(IF(INDEX('1st Open'!$A:$F,MATCH('1st Open Results'!$E70,'1st Open'!$F:$F,0),1)&gt;0,INDEX('1st Open'!$A:$F,MATCH('1st Open Results'!$E70,'1st Open'!$F:$F,0),1),""),"")</f>
        <v/>
      </c>
      <c r="B70" s="120" t="str">
        <f>IFERROR(IF(INDEX('1st Open'!$A:$F,MATCH('1st Open Results'!$E70,'1st Open'!$F:$F,0),2)&gt;0,INDEX('1st Open'!$A:$F,MATCH('1st Open Results'!$E70,'1st Open'!$F:$F,0),2),""),"")</f>
        <v/>
      </c>
      <c r="C70" s="120" t="str">
        <f>IFERROR(IF(INDEX('1st Open'!$A:$F,MATCH('1st Open Results'!E70,'1st Open'!$F:$F,0),3)&gt;0,INDEX('1st Open'!$A:$F,MATCH('1st Open Results'!E70,'1st Open'!$F:$F,0),3),""),"")</f>
        <v/>
      </c>
      <c r="D70" s="121" t="str">
        <f>IFERROR(IF(SMALL('1st Open'!F:F,K70)&gt;1000,"nt",SMALL('1st Open'!F:F,K70)),"")</f>
        <v/>
      </c>
      <c r="E70" s="159" t="str">
        <f>IF(D70="nt",IFERROR(SMALL('1st Open'!F:F,K70),""),IFERROR(SMALL('1st Open'!F:F,K70),""))</f>
        <v/>
      </c>
      <c r="G70" s="130" t="str">
        <f t="shared" si="3"/>
        <v/>
      </c>
      <c r="K70" s="90">
        <v>69</v>
      </c>
    </row>
    <row r="71" spans="1:11">
      <c r="A71" s="24" t="str">
        <f>IFERROR(IF(INDEX('1st Open'!$A:$F,MATCH('1st Open Results'!$E71,'1st Open'!$F:$F,0),1)&gt;0,INDEX('1st Open'!$A:$F,MATCH('1st Open Results'!$E71,'1st Open'!$F:$F,0),1),""),"")</f>
        <v/>
      </c>
      <c r="B71" s="120" t="str">
        <f>IFERROR(IF(INDEX('1st Open'!$A:$F,MATCH('1st Open Results'!$E71,'1st Open'!$F:$F,0),2)&gt;0,INDEX('1st Open'!$A:$F,MATCH('1st Open Results'!$E71,'1st Open'!$F:$F,0),2),""),"")</f>
        <v/>
      </c>
      <c r="C71" s="120" t="str">
        <f>IFERROR(IF(INDEX('1st Open'!$A:$F,MATCH('1st Open Results'!E71,'1st Open'!$F:$F,0),3)&gt;0,INDEX('1st Open'!$A:$F,MATCH('1st Open Results'!E71,'1st Open'!$F:$F,0),3),""),"")</f>
        <v/>
      </c>
      <c r="D71" s="121" t="str">
        <f>IFERROR(IF(SMALL('1st Open'!F:F,K71)&gt;1000,"nt",SMALL('1st Open'!F:F,K71)),"")</f>
        <v/>
      </c>
      <c r="E71" s="159" t="str">
        <f>IF(D71="nt",IFERROR(SMALL('1st Open'!F:F,K71),""),IFERROR(SMALL('1st Open'!F:F,K71),""))</f>
        <v/>
      </c>
      <c r="G71" s="130" t="str">
        <f t="shared" si="3"/>
        <v/>
      </c>
      <c r="K71" s="90">
        <v>70</v>
      </c>
    </row>
    <row r="72" spans="1:11">
      <c r="A72" s="24" t="str">
        <f>IFERROR(IF(INDEX('1st Open'!$A:$F,MATCH('1st Open Results'!$E72,'1st Open'!$F:$F,0),1)&gt;0,INDEX('1st Open'!$A:$F,MATCH('1st Open Results'!$E72,'1st Open'!$F:$F,0),1),""),"")</f>
        <v/>
      </c>
      <c r="B72" s="120" t="str">
        <f>IFERROR(IF(INDEX('1st Open'!$A:$F,MATCH('1st Open Results'!$E72,'1st Open'!$F:$F,0),2)&gt;0,INDEX('1st Open'!$A:$F,MATCH('1st Open Results'!$E72,'1st Open'!$F:$F,0),2),""),"")</f>
        <v/>
      </c>
      <c r="C72" s="120" t="str">
        <f>IFERROR(IF(INDEX('1st Open'!$A:$F,MATCH('1st Open Results'!E72,'1st Open'!$F:$F,0),3)&gt;0,INDEX('1st Open'!$A:$F,MATCH('1st Open Results'!E72,'1st Open'!$F:$F,0),3),""),"")</f>
        <v/>
      </c>
      <c r="D72" s="121" t="str">
        <f>IFERROR(IF(SMALL('1st Open'!F:F,K72)&gt;1000,"nt",SMALL('1st Open'!F:F,K72)),"")</f>
        <v/>
      </c>
      <c r="E72" s="159" t="str">
        <f>IF(D72="nt",IFERROR(SMALL('1st Open'!F:F,K72),""),IFERROR(SMALL('1st Open'!F:F,K72),""))</f>
        <v/>
      </c>
      <c r="G72" s="130" t="str">
        <f t="shared" si="3"/>
        <v/>
      </c>
      <c r="K72" s="90">
        <v>71</v>
      </c>
    </row>
    <row r="73" spans="1:11">
      <c r="A73" s="24" t="str">
        <f>IFERROR(IF(INDEX('1st Open'!$A:$F,MATCH('1st Open Results'!$E73,'1st Open'!$F:$F,0),1)&gt;0,INDEX('1st Open'!$A:$F,MATCH('1st Open Results'!$E73,'1st Open'!$F:$F,0),1),""),"")</f>
        <v/>
      </c>
      <c r="B73" s="120" t="str">
        <f>IFERROR(IF(INDEX('1st Open'!$A:$F,MATCH('1st Open Results'!$E73,'1st Open'!$F:$F,0),2)&gt;0,INDEX('1st Open'!$A:$F,MATCH('1st Open Results'!$E73,'1st Open'!$F:$F,0),2),""),"")</f>
        <v/>
      </c>
      <c r="C73" s="120" t="str">
        <f>IFERROR(IF(INDEX('1st Open'!$A:$F,MATCH('1st Open Results'!E73,'1st Open'!$F:$F,0),3)&gt;0,INDEX('1st Open'!$A:$F,MATCH('1st Open Results'!E73,'1st Open'!$F:$F,0),3),""),"")</f>
        <v/>
      </c>
      <c r="D73" s="121" t="str">
        <f>IFERROR(IF(SMALL('1st Open'!F:F,K73)&gt;1000,"nt",SMALL('1st Open'!F:F,K73)),"")</f>
        <v/>
      </c>
      <c r="E73" s="159" t="str">
        <f>IF(D73="nt",IFERROR(SMALL('1st Open'!F:F,K73),""),IFERROR(SMALL('1st Open'!F:F,K73),""))</f>
        <v/>
      </c>
      <c r="G73" s="130" t="str">
        <f t="shared" si="3"/>
        <v/>
      </c>
      <c r="K73" s="90">
        <v>72</v>
      </c>
    </row>
    <row r="74" spans="1:11">
      <c r="A74" s="24" t="str">
        <f>IFERROR(IF(INDEX('1st Open'!$A:$F,MATCH('1st Open Results'!$E74,'1st Open'!$F:$F,0),1)&gt;0,INDEX('1st Open'!$A:$F,MATCH('1st Open Results'!$E74,'1st Open'!$F:$F,0),1),""),"")</f>
        <v/>
      </c>
      <c r="B74" s="120" t="str">
        <f>IFERROR(IF(INDEX('1st Open'!$A:$F,MATCH('1st Open Results'!$E74,'1st Open'!$F:$F,0),2)&gt;0,INDEX('1st Open'!$A:$F,MATCH('1st Open Results'!$E74,'1st Open'!$F:$F,0),2),""),"")</f>
        <v/>
      </c>
      <c r="C74" s="120" t="str">
        <f>IFERROR(IF(INDEX('1st Open'!$A:$F,MATCH('1st Open Results'!E74,'1st Open'!$F:$F,0),3)&gt;0,INDEX('1st Open'!$A:$F,MATCH('1st Open Results'!E74,'1st Open'!$F:$F,0),3),""),"")</f>
        <v/>
      </c>
      <c r="D74" s="121" t="str">
        <f>IFERROR(IF(SMALL('1st Open'!F:F,K74)&gt;1000,"nt",SMALL('1st Open'!F:F,K74)),"")</f>
        <v/>
      </c>
      <c r="E74" s="159" t="str">
        <f>IF(D74="nt",IFERROR(SMALL('1st Open'!F:F,K74),""),IFERROR(SMALL('1st Open'!F:F,K74),""))</f>
        <v/>
      </c>
      <c r="G74" s="130" t="str">
        <f t="shared" si="3"/>
        <v/>
      </c>
      <c r="K74" s="90">
        <v>73</v>
      </c>
    </row>
    <row r="75" spans="1:11">
      <c r="A75" s="24" t="str">
        <f>IFERROR(IF(INDEX('1st Open'!$A:$F,MATCH('1st Open Results'!$E75,'1st Open'!$F:$F,0),1)&gt;0,INDEX('1st Open'!$A:$F,MATCH('1st Open Results'!$E75,'1st Open'!$F:$F,0),1),""),"")</f>
        <v/>
      </c>
      <c r="B75" s="120" t="str">
        <f>IFERROR(IF(INDEX('1st Open'!$A:$F,MATCH('1st Open Results'!$E75,'1st Open'!$F:$F,0),2)&gt;0,INDEX('1st Open'!$A:$F,MATCH('1st Open Results'!$E75,'1st Open'!$F:$F,0),2),""),"")</f>
        <v/>
      </c>
      <c r="C75" s="120" t="str">
        <f>IFERROR(IF(INDEX('1st Open'!$A:$F,MATCH('1st Open Results'!E75,'1st Open'!$F:$F,0),3)&gt;0,INDEX('1st Open'!$A:$F,MATCH('1st Open Results'!E75,'1st Open'!$F:$F,0),3),""),"")</f>
        <v/>
      </c>
      <c r="D75" s="121" t="str">
        <f>IFERROR(IF(SMALL('1st Open'!F:F,K75)&gt;1000,"nt",SMALL('1st Open'!F:F,K75)),"")</f>
        <v/>
      </c>
      <c r="E75" s="159" t="str">
        <f>IF(D75="nt",IFERROR(SMALL('1st Open'!F:F,K75),""),IFERROR(SMALL('1st Open'!F:F,K75),""))</f>
        <v/>
      </c>
      <c r="G75" s="130" t="str">
        <f t="shared" si="3"/>
        <v/>
      </c>
      <c r="K75" s="90">
        <v>74</v>
      </c>
    </row>
    <row r="76" spans="1:11">
      <c r="A76" s="24" t="str">
        <f>IFERROR(IF(INDEX('1st Open'!$A:$F,MATCH('1st Open Results'!$E76,'1st Open'!$F:$F,0),1)&gt;0,INDEX('1st Open'!$A:$F,MATCH('1st Open Results'!$E76,'1st Open'!$F:$F,0),1),""),"")</f>
        <v/>
      </c>
      <c r="B76" s="120" t="str">
        <f>IFERROR(IF(INDEX('1st Open'!$A:$F,MATCH('1st Open Results'!$E76,'1st Open'!$F:$F,0),2)&gt;0,INDEX('1st Open'!$A:$F,MATCH('1st Open Results'!$E76,'1st Open'!$F:$F,0),2),""),"")</f>
        <v/>
      </c>
      <c r="C76" s="120" t="str">
        <f>IFERROR(IF(INDEX('1st Open'!$A:$F,MATCH('1st Open Results'!E76,'1st Open'!$F:$F,0),3)&gt;0,INDEX('1st Open'!$A:$F,MATCH('1st Open Results'!E76,'1st Open'!$F:$F,0),3),""),"")</f>
        <v/>
      </c>
      <c r="D76" s="121" t="str">
        <f>IFERROR(IF(SMALL('1st Open'!F:F,K76)&gt;1000,"nt",SMALL('1st Open'!F:F,K76)),"")</f>
        <v/>
      </c>
      <c r="E76" s="159" t="str">
        <f>IF(D76="nt",IFERROR(SMALL('1st Open'!F:F,K76),""),IFERROR(SMALL('1st Open'!F:F,K76),""))</f>
        <v/>
      </c>
      <c r="G76" s="130" t="str">
        <f t="shared" si="3"/>
        <v/>
      </c>
      <c r="K76" s="90">
        <v>75</v>
      </c>
    </row>
    <row r="77" spans="1:11">
      <c r="A77" s="24" t="str">
        <f>IFERROR(IF(INDEX('1st Open'!$A:$F,MATCH('1st Open Results'!$E77,'1st Open'!$F:$F,0),1)&gt;0,INDEX('1st Open'!$A:$F,MATCH('1st Open Results'!$E77,'1st Open'!$F:$F,0),1),""),"")</f>
        <v/>
      </c>
      <c r="B77" s="120" t="str">
        <f>IFERROR(IF(INDEX('1st Open'!$A:$F,MATCH('1st Open Results'!$E77,'1st Open'!$F:$F,0),2)&gt;0,INDEX('1st Open'!$A:$F,MATCH('1st Open Results'!$E77,'1st Open'!$F:$F,0),2),""),"")</f>
        <v/>
      </c>
      <c r="C77" s="120" t="str">
        <f>IFERROR(IF(INDEX('1st Open'!$A:$F,MATCH('1st Open Results'!E77,'1st Open'!$F:$F,0),3)&gt;0,INDEX('1st Open'!$A:$F,MATCH('1st Open Results'!E77,'1st Open'!$F:$F,0),3),""),"")</f>
        <v/>
      </c>
      <c r="D77" s="121" t="str">
        <f>IFERROR(IF(SMALL('1st Open'!F:F,K77)&gt;1000,"nt",SMALL('1st Open'!F:F,K77)),"")</f>
        <v/>
      </c>
      <c r="E77" s="159" t="str">
        <f>IF(D77="nt",IFERROR(SMALL('1st Open'!F:F,K77),""),IFERROR(SMALL('1st Open'!F:F,K77),""))</f>
        <v/>
      </c>
      <c r="G77" s="130" t="str">
        <f t="shared" si="3"/>
        <v/>
      </c>
      <c r="K77" s="90">
        <v>76</v>
      </c>
    </row>
    <row r="78" spans="1:11">
      <c r="A78" s="24" t="str">
        <f>IFERROR(IF(INDEX('1st Open'!$A:$F,MATCH('1st Open Results'!$E78,'1st Open'!$F:$F,0),1)&gt;0,INDEX('1st Open'!$A:$F,MATCH('1st Open Results'!$E78,'1st Open'!$F:$F,0),1),""),"")</f>
        <v/>
      </c>
      <c r="B78" s="120" t="str">
        <f>IFERROR(IF(INDEX('1st Open'!$A:$F,MATCH('1st Open Results'!$E78,'1st Open'!$F:$F,0),2)&gt;0,INDEX('1st Open'!$A:$F,MATCH('1st Open Results'!$E78,'1st Open'!$F:$F,0),2),""),"")</f>
        <v/>
      </c>
      <c r="C78" s="120" t="str">
        <f>IFERROR(IF(INDEX('1st Open'!$A:$F,MATCH('1st Open Results'!E78,'1st Open'!$F:$F,0),3)&gt;0,INDEX('1st Open'!$A:$F,MATCH('1st Open Results'!E78,'1st Open'!$F:$F,0),3),""),"")</f>
        <v/>
      </c>
      <c r="D78" s="121" t="str">
        <f>IFERROR(IF(SMALL('1st Open'!F:F,K78)&gt;1000,"nt",SMALL('1st Open'!F:F,K78)),"")</f>
        <v/>
      </c>
      <c r="E78" s="159" t="str">
        <f>IF(D78="nt",IFERROR(SMALL('1st Open'!F:F,K78),""),IFERROR(SMALL('1st Open'!F:F,K78),""))</f>
        <v/>
      </c>
      <c r="G78" s="130" t="str">
        <f t="shared" si="3"/>
        <v/>
      </c>
      <c r="K78" s="90">
        <v>77</v>
      </c>
    </row>
    <row r="79" spans="1:11">
      <c r="A79" s="24" t="str">
        <f>IFERROR(IF(INDEX('1st Open'!$A:$F,MATCH('1st Open Results'!$E79,'1st Open'!$F:$F,0),1)&gt;0,INDEX('1st Open'!$A:$F,MATCH('1st Open Results'!$E79,'1st Open'!$F:$F,0),1),""),"")</f>
        <v/>
      </c>
      <c r="B79" s="120" t="str">
        <f>IFERROR(IF(INDEX('1st Open'!$A:$F,MATCH('1st Open Results'!$E79,'1st Open'!$F:$F,0),2)&gt;0,INDEX('1st Open'!$A:$F,MATCH('1st Open Results'!$E79,'1st Open'!$F:$F,0),2),""),"")</f>
        <v/>
      </c>
      <c r="C79" s="120" t="str">
        <f>IFERROR(IF(INDEX('1st Open'!$A:$F,MATCH('1st Open Results'!E79,'1st Open'!$F:$F,0),3)&gt;0,INDEX('1st Open'!$A:$F,MATCH('1st Open Results'!E79,'1st Open'!$F:$F,0),3),""),"")</f>
        <v/>
      </c>
      <c r="D79" s="121" t="str">
        <f>IFERROR(IF(SMALL('1st Open'!F:F,K79)&gt;1000,"nt",SMALL('1st Open'!F:F,K79)),"")</f>
        <v/>
      </c>
      <c r="E79" s="159" t="str">
        <f>IF(D79="nt",IFERROR(SMALL('1st Open'!F:F,K79),""),IFERROR(SMALL('1st Open'!F:F,K79),""))</f>
        <v/>
      </c>
      <c r="G79" s="130" t="str">
        <f t="shared" si="3"/>
        <v/>
      </c>
      <c r="K79" s="90">
        <v>78</v>
      </c>
    </row>
    <row r="80" spans="1:11">
      <c r="A80" s="24" t="str">
        <f>IFERROR(IF(INDEX('1st Open'!$A:$F,MATCH('1st Open Results'!$E80,'1st Open'!$F:$F,0),1)&gt;0,INDEX('1st Open'!$A:$F,MATCH('1st Open Results'!$E80,'1st Open'!$F:$F,0),1),""),"")</f>
        <v/>
      </c>
      <c r="B80" s="120" t="str">
        <f>IFERROR(IF(INDEX('1st Open'!$A:$F,MATCH('1st Open Results'!$E80,'1st Open'!$F:$F,0),2)&gt;0,INDEX('1st Open'!$A:$F,MATCH('1st Open Results'!$E80,'1st Open'!$F:$F,0),2),""),"")</f>
        <v/>
      </c>
      <c r="C80" s="120" t="str">
        <f>IFERROR(IF(INDEX('1st Open'!$A:$F,MATCH('1st Open Results'!E80,'1st Open'!$F:$F,0),3)&gt;0,INDEX('1st Open'!$A:$F,MATCH('1st Open Results'!E80,'1st Open'!$F:$F,0),3),""),"")</f>
        <v/>
      </c>
      <c r="D80" s="121" t="str">
        <f>IFERROR(IF(SMALL('1st Open'!F:F,K80)&gt;1000,"nt",SMALL('1st Open'!F:F,K80)),"")</f>
        <v/>
      </c>
      <c r="E80" s="159" t="str">
        <f>IF(D80="nt",IFERROR(SMALL('1st Open'!F:F,K80),""),IFERROR(SMALL('1st Open'!F:F,K80),""))</f>
        <v/>
      </c>
      <c r="G80" s="130" t="str">
        <f t="shared" si="3"/>
        <v/>
      </c>
      <c r="K80" s="90">
        <v>79</v>
      </c>
    </row>
    <row r="81" spans="1:11">
      <c r="A81" s="24" t="str">
        <f>IFERROR(IF(INDEX('1st Open'!$A:$F,MATCH('1st Open Results'!$E81,'1st Open'!$F:$F,0),1)&gt;0,INDEX('1st Open'!$A:$F,MATCH('1st Open Results'!$E81,'1st Open'!$F:$F,0),1),""),"")</f>
        <v/>
      </c>
      <c r="B81" s="120" t="str">
        <f>IFERROR(IF(INDEX('1st Open'!$A:$F,MATCH('1st Open Results'!$E81,'1st Open'!$F:$F,0),2)&gt;0,INDEX('1st Open'!$A:$F,MATCH('1st Open Results'!$E81,'1st Open'!$F:$F,0),2),""),"")</f>
        <v/>
      </c>
      <c r="C81" s="120" t="str">
        <f>IFERROR(IF(INDEX('1st Open'!$A:$F,MATCH('1st Open Results'!E81,'1st Open'!$F:$F,0),3)&gt;0,INDEX('1st Open'!$A:$F,MATCH('1st Open Results'!E81,'1st Open'!$F:$F,0),3),""),"")</f>
        <v/>
      </c>
      <c r="D81" s="121" t="str">
        <f>IFERROR(IF(SMALL('1st Open'!F:F,K81)&gt;1000,"nt",SMALL('1st Open'!F:F,K81)),"")</f>
        <v/>
      </c>
      <c r="E81" s="159" t="str">
        <f>IF(D81="nt",IFERROR(SMALL('1st Open'!F:F,K81),""),IFERROR(SMALL('1st Open'!F:F,K81),""))</f>
        <v/>
      </c>
      <c r="G81" s="130" t="str">
        <f t="shared" si="3"/>
        <v/>
      </c>
      <c r="K81" s="90">
        <v>80</v>
      </c>
    </row>
    <row r="82" spans="1:11">
      <c r="A82" s="24" t="str">
        <f>IFERROR(IF(INDEX('1st Open'!$A:$F,MATCH('1st Open Results'!$E82,'1st Open'!$F:$F,0),1)&gt;0,INDEX('1st Open'!$A:$F,MATCH('1st Open Results'!$E82,'1st Open'!$F:$F,0),1),""),"")</f>
        <v/>
      </c>
      <c r="B82" s="120" t="str">
        <f>IFERROR(IF(INDEX('1st Open'!$A:$F,MATCH('1st Open Results'!$E82,'1st Open'!$F:$F,0),2)&gt;0,INDEX('1st Open'!$A:$F,MATCH('1st Open Results'!$E82,'1st Open'!$F:$F,0),2),""),"")</f>
        <v/>
      </c>
      <c r="C82" s="120" t="str">
        <f>IFERROR(IF(INDEX('1st Open'!$A:$F,MATCH('1st Open Results'!E82,'1st Open'!$F:$F,0),3)&gt;0,INDEX('1st Open'!$A:$F,MATCH('1st Open Results'!E82,'1st Open'!$F:$F,0),3),""),"")</f>
        <v/>
      </c>
      <c r="D82" s="121" t="str">
        <f>IFERROR(IF(SMALL('1st Open'!F:F,K82)&gt;1000,"nt",SMALL('1st Open'!F:F,K82)),"")</f>
        <v/>
      </c>
      <c r="E82" s="159" t="str">
        <f>IF(D82="nt",IFERROR(SMALL('1st Open'!F:F,K82),""),IFERROR(SMALL('1st Open'!F:F,K82),""))</f>
        <v/>
      </c>
      <c r="G82" s="130" t="str">
        <f t="shared" si="3"/>
        <v/>
      </c>
      <c r="K82" s="90">
        <v>81</v>
      </c>
    </row>
    <row r="83" spans="1:11">
      <c r="A83" s="24" t="str">
        <f>IFERROR(IF(INDEX('1st Open'!$A:$F,MATCH('1st Open Results'!$E83,'1st Open'!$F:$F,0),1)&gt;0,INDEX('1st Open'!$A:$F,MATCH('1st Open Results'!$E83,'1st Open'!$F:$F,0),1),""),"")</f>
        <v/>
      </c>
      <c r="B83" s="120" t="str">
        <f>IFERROR(IF(INDEX('1st Open'!$A:$F,MATCH('1st Open Results'!$E83,'1st Open'!$F:$F,0),2)&gt;0,INDEX('1st Open'!$A:$F,MATCH('1st Open Results'!$E83,'1st Open'!$F:$F,0),2),""),"")</f>
        <v/>
      </c>
      <c r="C83" s="120" t="str">
        <f>IFERROR(IF(INDEX('1st Open'!$A:$F,MATCH('1st Open Results'!E83,'1st Open'!$F:$F,0),3)&gt;0,INDEX('1st Open'!$A:$F,MATCH('1st Open Results'!E83,'1st Open'!$F:$F,0),3),""),"")</f>
        <v/>
      </c>
      <c r="D83" s="121" t="str">
        <f>IFERROR(IF(SMALL('1st Open'!F:F,K83)&gt;1000,"nt",SMALL('1st Open'!F:F,K83)),"")</f>
        <v/>
      </c>
      <c r="E83" s="159" t="str">
        <f>IF(D83="nt",IFERROR(SMALL('1st Open'!F:F,K83),""),IFERROR(SMALL('1st Open'!F:F,K83),""))</f>
        <v/>
      </c>
      <c r="G83" s="130" t="str">
        <f t="shared" si="3"/>
        <v/>
      </c>
      <c r="K83" s="90">
        <v>82</v>
      </c>
    </row>
    <row r="84" spans="1:11">
      <c r="A84" s="24" t="str">
        <f>IFERROR(IF(INDEX('1st Open'!$A:$F,MATCH('1st Open Results'!$E84,'1st Open'!$F:$F,0),1)&gt;0,INDEX('1st Open'!$A:$F,MATCH('1st Open Results'!$E84,'1st Open'!$F:$F,0),1),""),"")</f>
        <v/>
      </c>
      <c r="B84" s="120" t="str">
        <f>IFERROR(IF(INDEX('1st Open'!$A:$F,MATCH('1st Open Results'!$E84,'1st Open'!$F:$F,0),2)&gt;0,INDEX('1st Open'!$A:$F,MATCH('1st Open Results'!$E84,'1st Open'!$F:$F,0),2),""),"")</f>
        <v/>
      </c>
      <c r="C84" s="120" t="str">
        <f>IFERROR(IF(INDEX('1st Open'!$A:$F,MATCH('1st Open Results'!E84,'1st Open'!$F:$F,0),3)&gt;0,INDEX('1st Open'!$A:$F,MATCH('1st Open Results'!E84,'1st Open'!$F:$F,0),3),""),"")</f>
        <v/>
      </c>
      <c r="D84" s="121" t="str">
        <f>IFERROR(IF(SMALL('1st Open'!F:F,K84)&gt;1000,"nt",SMALL('1st Open'!F:F,K84)),"")</f>
        <v/>
      </c>
      <c r="E84" s="159" t="str">
        <f>IF(D84="nt",IFERROR(SMALL('1st Open'!F:F,K84),""),IFERROR(SMALL('1st Open'!F:F,K84),""))</f>
        <v/>
      </c>
      <c r="G84" s="130" t="str">
        <f t="shared" si="3"/>
        <v/>
      </c>
      <c r="K84" s="90">
        <v>83</v>
      </c>
    </row>
    <row r="85" spans="1:11">
      <c r="A85" s="24" t="str">
        <f>IFERROR(IF(INDEX('1st Open'!$A:$F,MATCH('1st Open Results'!$E85,'1st Open'!$F:$F,0),1)&gt;0,INDEX('1st Open'!$A:$F,MATCH('1st Open Results'!$E85,'1st Open'!$F:$F,0),1),""),"")</f>
        <v/>
      </c>
      <c r="B85" s="120" t="str">
        <f>IFERROR(IF(INDEX('1st Open'!$A:$F,MATCH('1st Open Results'!$E85,'1st Open'!$F:$F,0),2)&gt;0,INDEX('1st Open'!$A:$F,MATCH('1st Open Results'!$E85,'1st Open'!$F:$F,0),2),""),"")</f>
        <v/>
      </c>
      <c r="C85" s="120" t="str">
        <f>IFERROR(IF(INDEX('1st Open'!$A:$F,MATCH('1st Open Results'!E85,'1st Open'!$F:$F,0),3)&gt;0,INDEX('1st Open'!$A:$F,MATCH('1st Open Results'!E85,'1st Open'!$F:$F,0),3),""),"")</f>
        <v/>
      </c>
      <c r="D85" s="121" t="str">
        <f>IFERROR(IF(SMALL('1st Open'!F:F,K85)&gt;1000,"nt",SMALL('1st Open'!F:F,K85)),"")</f>
        <v/>
      </c>
      <c r="E85" s="159" t="str">
        <f>IF(D85="nt",IFERROR(SMALL('1st Open'!F:F,K85),""),IFERROR(SMALL('1st Open'!F:F,K85),""))</f>
        <v/>
      </c>
      <c r="G85" s="130" t="str">
        <f t="shared" si="3"/>
        <v/>
      </c>
      <c r="K85" s="90">
        <v>84</v>
      </c>
    </row>
    <row r="86" spans="1:11">
      <c r="A86" s="24" t="str">
        <f>IFERROR(IF(INDEX('1st Open'!$A:$F,MATCH('1st Open Results'!$E86,'1st Open'!$F:$F,0),1)&gt;0,INDEX('1st Open'!$A:$F,MATCH('1st Open Results'!$E86,'1st Open'!$F:$F,0),1),""),"")</f>
        <v/>
      </c>
      <c r="B86" s="120" t="str">
        <f>IFERROR(IF(INDEX('1st Open'!$A:$F,MATCH('1st Open Results'!$E86,'1st Open'!$F:$F,0),2)&gt;0,INDEX('1st Open'!$A:$F,MATCH('1st Open Results'!$E86,'1st Open'!$F:$F,0),2),""),"")</f>
        <v/>
      </c>
      <c r="C86" s="120" t="str">
        <f>IFERROR(IF(INDEX('1st Open'!$A:$F,MATCH('1st Open Results'!E86,'1st Open'!$F:$F,0),3)&gt;0,INDEX('1st Open'!$A:$F,MATCH('1st Open Results'!E86,'1st Open'!$F:$F,0),3),""),"")</f>
        <v/>
      </c>
      <c r="D86" s="121" t="str">
        <f>IFERROR(IF(SMALL('1st Open'!F:F,K86)&gt;1000,"nt",SMALL('1st Open'!F:F,K86)),"")</f>
        <v/>
      </c>
      <c r="E86" s="159" t="str">
        <f>IF(D86="nt",IFERROR(SMALL('1st Open'!F:F,K86),""),IFERROR(SMALL('1st Open'!F:F,K86),""))</f>
        <v/>
      </c>
      <c r="G86" s="130" t="str">
        <f t="shared" si="3"/>
        <v/>
      </c>
      <c r="K86" s="90">
        <v>85</v>
      </c>
    </row>
    <row r="87" spans="1:11">
      <c r="A87" s="24" t="str">
        <f>IFERROR(IF(INDEX('1st Open'!$A:$F,MATCH('1st Open Results'!$E87,'1st Open'!$F:$F,0),1)&gt;0,INDEX('1st Open'!$A:$F,MATCH('1st Open Results'!$E87,'1st Open'!$F:$F,0),1),""),"")</f>
        <v/>
      </c>
      <c r="B87" s="120" t="str">
        <f>IFERROR(IF(INDEX('1st Open'!$A:$F,MATCH('1st Open Results'!$E87,'1st Open'!$F:$F,0),2)&gt;0,INDEX('1st Open'!$A:$F,MATCH('1st Open Results'!$E87,'1st Open'!$F:$F,0),2),""),"")</f>
        <v/>
      </c>
      <c r="C87" s="120" t="str">
        <f>IFERROR(IF(INDEX('1st Open'!$A:$F,MATCH('1st Open Results'!E87,'1st Open'!$F:$F,0),3)&gt;0,INDEX('1st Open'!$A:$F,MATCH('1st Open Results'!E87,'1st Open'!$F:$F,0),3),""),"")</f>
        <v/>
      </c>
      <c r="D87" s="121" t="str">
        <f>IFERROR(IF(SMALL('1st Open'!F:F,K87)&gt;1000,"nt",SMALL('1st Open'!F:F,K87)),"")</f>
        <v/>
      </c>
      <c r="E87" s="159" t="str">
        <f>IF(D87="nt",IFERROR(SMALL('1st Open'!F:F,K87),""),IFERROR(SMALL('1st Open'!F:F,K87),""))</f>
        <v/>
      </c>
      <c r="G87" s="130" t="str">
        <f t="shared" si="3"/>
        <v/>
      </c>
      <c r="K87" s="90">
        <v>86</v>
      </c>
    </row>
    <row r="88" spans="1:11">
      <c r="A88" s="24" t="str">
        <f>IFERROR(IF(INDEX('1st Open'!$A:$F,MATCH('1st Open Results'!$E88,'1st Open'!$F:$F,0),1)&gt;0,INDEX('1st Open'!$A:$F,MATCH('1st Open Results'!$E88,'1st Open'!$F:$F,0),1),""),"")</f>
        <v/>
      </c>
      <c r="B88" s="120" t="str">
        <f>IFERROR(IF(INDEX('1st Open'!$A:$F,MATCH('1st Open Results'!$E88,'1st Open'!$F:$F,0),2)&gt;0,INDEX('1st Open'!$A:$F,MATCH('1st Open Results'!$E88,'1st Open'!$F:$F,0),2),""),"")</f>
        <v/>
      </c>
      <c r="C88" s="120" t="str">
        <f>IFERROR(IF(INDEX('1st Open'!$A:$F,MATCH('1st Open Results'!E88,'1st Open'!$F:$F,0),3)&gt;0,INDEX('1st Open'!$A:$F,MATCH('1st Open Results'!E88,'1st Open'!$F:$F,0),3),""),"")</f>
        <v/>
      </c>
      <c r="D88" s="121" t="str">
        <f>IFERROR(IF(SMALL('1st Open'!F:F,K88)&gt;1000,"nt",SMALL('1st Open'!F:F,K88)),"")</f>
        <v/>
      </c>
      <c r="E88" s="159" t="str">
        <f>IF(D88="nt",IFERROR(SMALL('1st Open'!F:F,K88),""),IFERROR(SMALL('1st Open'!F:F,K88),""))</f>
        <v/>
      </c>
      <c r="G88" s="130" t="str">
        <f t="shared" si="3"/>
        <v/>
      </c>
      <c r="K88" s="90">
        <v>87</v>
      </c>
    </row>
    <row r="89" spans="1:11">
      <c r="A89" s="24" t="str">
        <f>IFERROR(IF(INDEX('1st Open'!$A:$F,MATCH('1st Open Results'!$E89,'1st Open'!$F:$F,0),1)&gt;0,INDEX('1st Open'!$A:$F,MATCH('1st Open Results'!$E89,'1st Open'!$F:$F,0),1),""),"")</f>
        <v/>
      </c>
      <c r="B89" s="120" t="str">
        <f>IFERROR(IF(INDEX('1st Open'!$A:$F,MATCH('1st Open Results'!$E89,'1st Open'!$F:$F,0),2)&gt;0,INDEX('1st Open'!$A:$F,MATCH('1st Open Results'!$E89,'1st Open'!$F:$F,0),2),""),"")</f>
        <v/>
      </c>
      <c r="C89" s="120" t="str">
        <f>IFERROR(IF(INDEX('1st Open'!$A:$F,MATCH('1st Open Results'!E89,'1st Open'!$F:$F,0),3)&gt;0,INDEX('1st Open'!$A:$F,MATCH('1st Open Results'!E89,'1st Open'!$F:$F,0),3),""),"")</f>
        <v/>
      </c>
      <c r="D89" s="121" t="str">
        <f>IFERROR(IF(SMALL('1st Open'!F:F,K89)&gt;1000,"nt",SMALL('1st Open'!F:F,K89)),"")</f>
        <v/>
      </c>
      <c r="E89" s="159" t="str">
        <f>IF(D89="nt",IFERROR(SMALL('1st Open'!F:F,K89),""),IFERROR(SMALL('1st Open'!F:F,K89),""))</f>
        <v/>
      </c>
      <c r="G89" s="130" t="str">
        <f t="shared" si="3"/>
        <v/>
      </c>
      <c r="K89" s="90">
        <v>88</v>
      </c>
    </row>
    <row r="90" spans="1:11">
      <c r="A90" s="24" t="str">
        <f>IFERROR(IF(INDEX('1st Open'!$A:$F,MATCH('1st Open Results'!$E90,'1st Open'!$F:$F,0),1)&gt;0,INDEX('1st Open'!$A:$F,MATCH('1st Open Results'!$E90,'1st Open'!$F:$F,0),1),""),"")</f>
        <v/>
      </c>
      <c r="B90" s="120" t="str">
        <f>IFERROR(IF(INDEX('1st Open'!$A:$F,MATCH('1st Open Results'!$E90,'1st Open'!$F:$F,0),2)&gt;0,INDEX('1st Open'!$A:$F,MATCH('1st Open Results'!$E90,'1st Open'!$F:$F,0),2),""),"")</f>
        <v/>
      </c>
      <c r="C90" s="120" t="str">
        <f>IFERROR(IF(INDEX('1st Open'!$A:$F,MATCH('1st Open Results'!E90,'1st Open'!$F:$F,0),3)&gt;0,INDEX('1st Open'!$A:$F,MATCH('1st Open Results'!E90,'1st Open'!$F:$F,0),3),""),"")</f>
        <v/>
      </c>
      <c r="D90" s="121" t="str">
        <f>IFERROR(IF(SMALL('1st Open'!F:F,K90)&gt;1000,"nt",SMALL('1st Open'!F:F,K90)),"")</f>
        <v/>
      </c>
      <c r="E90" s="159" t="str">
        <f>IF(D90="nt",IFERROR(SMALL('1st Open'!F:F,K90),""),IFERROR(SMALL('1st Open'!F:F,K90),""))</f>
        <v/>
      </c>
      <c r="G90" s="130" t="str">
        <f t="shared" si="3"/>
        <v/>
      </c>
      <c r="K90" s="90">
        <v>89</v>
      </c>
    </row>
    <row r="91" spans="1:11">
      <c r="A91" s="24" t="str">
        <f>IFERROR(IF(INDEX('1st Open'!$A:$F,MATCH('1st Open Results'!$E91,'1st Open'!$F:$F,0),1)&gt;0,INDEX('1st Open'!$A:$F,MATCH('1st Open Results'!$E91,'1st Open'!$F:$F,0),1),""),"")</f>
        <v/>
      </c>
      <c r="B91" s="120" t="str">
        <f>IFERROR(IF(INDEX('1st Open'!$A:$F,MATCH('1st Open Results'!$E91,'1st Open'!$F:$F,0),2)&gt;0,INDEX('1st Open'!$A:$F,MATCH('1st Open Results'!$E91,'1st Open'!$F:$F,0),2),""),"")</f>
        <v/>
      </c>
      <c r="C91" s="120" t="str">
        <f>IFERROR(IF(INDEX('1st Open'!$A:$F,MATCH('1st Open Results'!E91,'1st Open'!$F:$F,0),3)&gt;0,INDEX('1st Open'!$A:$F,MATCH('1st Open Results'!E91,'1st Open'!$F:$F,0),3),""),"")</f>
        <v/>
      </c>
      <c r="D91" s="121" t="str">
        <f>IFERROR(IF(SMALL('1st Open'!F:F,K91)&gt;1000,"nt",SMALL('1st Open'!F:F,K91)),"")</f>
        <v/>
      </c>
      <c r="E91" s="159" t="str">
        <f>IF(D91="nt",IFERROR(SMALL('1st Open'!F:F,K91),""),IFERROR(SMALL('1st Open'!F:F,K91),""))</f>
        <v/>
      </c>
      <c r="G91" s="130" t="str">
        <f t="shared" si="3"/>
        <v/>
      </c>
      <c r="K91" s="90">
        <v>90</v>
      </c>
    </row>
    <row r="92" spans="1:11">
      <c r="A92" s="24" t="str">
        <f>IFERROR(IF(INDEX('1st Open'!$A:$F,MATCH('1st Open Results'!$E92,'1st Open'!$F:$F,0),1)&gt;0,INDEX('1st Open'!$A:$F,MATCH('1st Open Results'!$E92,'1st Open'!$F:$F,0),1),""),"")</f>
        <v/>
      </c>
      <c r="B92" s="120" t="str">
        <f>IFERROR(IF(INDEX('1st Open'!$A:$F,MATCH('1st Open Results'!$E92,'1st Open'!$F:$F,0),2)&gt;0,INDEX('1st Open'!$A:$F,MATCH('1st Open Results'!$E92,'1st Open'!$F:$F,0),2),""),"")</f>
        <v/>
      </c>
      <c r="C92" s="120" t="str">
        <f>IFERROR(IF(INDEX('1st Open'!$A:$F,MATCH('1st Open Results'!E92,'1st Open'!$F:$F,0),3)&gt;0,INDEX('1st Open'!$A:$F,MATCH('1st Open Results'!E92,'1st Open'!$F:$F,0),3),""),"")</f>
        <v/>
      </c>
      <c r="D92" s="121" t="str">
        <f>IFERROR(IF(SMALL('1st Open'!F:F,K92)&gt;1000,"nt",SMALL('1st Open'!F:F,K92)),"")</f>
        <v/>
      </c>
      <c r="E92" s="159" t="str">
        <f>IF(D92="nt",IFERROR(SMALL('1st Open'!F:F,K92),""),IFERROR(SMALL('1st Open'!F:F,K92),""))</f>
        <v/>
      </c>
      <c r="G92" s="130" t="str">
        <f t="shared" si="3"/>
        <v/>
      </c>
      <c r="K92" s="90">
        <v>91</v>
      </c>
    </row>
    <row r="93" spans="1:11">
      <c r="A93" s="24" t="str">
        <f>IFERROR(IF(INDEX('1st Open'!$A:$F,MATCH('1st Open Results'!$E93,'1st Open'!$F:$F,0),1)&gt;0,INDEX('1st Open'!$A:$F,MATCH('1st Open Results'!$E93,'1st Open'!$F:$F,0),1),""),"")</f>
        <v/>
      </c>
      <c r="B93" s="120" t="str">
        <f>IFERROR(IF(INDEX('1st Open'!$A:$F,MATCH('1st Open Results'!$E93,'1st Open'!$F:$F,0),2)&gt;0,INDEX('1st Open'!$A:$F,MATCH('1st Open Results'!$E93,'1st Open'!$F:$F,0),2),""),"")</f>
        <v/>
      </c>
      <c r="C93" s="120" t="str">
        <f>IFERROR(IF(INDEX('1st Open'!$A:$F,MATCH('1st Open Results'!E93,'1st Open'!$F:$F,0),3)&gt;0,INDEX('1st Open'!$A:$F,MATCH('1st Open Results'!E93,'1st Open'!$F:$F,0),3),""),"")</f>
        <v/>
      </c>
      <c r="D93" s="121" t="str">
        <f>IFERROR(IF(SMALL('1st Open'!F:F,K93)&gt;1000,"nt",SMALL('1st Open'!F:F,K93)),"")</f>
        <v/>
      </c>
      <c r="E93" s="159" t="str">
        <f>IF(D93="nt",IFERROR(SMALL('1st Open'!F:F,K93),""),IFERROR(SMALL('1st Open'!F:F,K93),""))</f>
        <v/>
      </c>
      <c r="G93" s="130" t="str">
        <f t="shared" si="3"/>
        <v/>
      </c>
      <c r="K93" s="90">
        <v>92</v>
      </c>
    </row>
    <row r="94" spans="1:11">
      <c r="A94" s="24" t="str">
        <f>IFERROR(IF(INDEX('1st Open'!$A:$F,MATCH('1st Open Results'!$E94,'1st Open'!$F:$F,0),1)&gt;0,INDEX('1st Open'!$A:$F,MATCH('1st Open Results'!$E94,'1st Open'!$F:$F,0),1),""),"")</f>
        <v/>
      </c>
      <c r="B94" s="120" t="str">
        <f>IFERROR(IF(INDEX('1st Open'!$A:$F,MATCH('1st Open Results'!$E94,'1st Open'!$F:$F,0),2)&gt;0,INDEX('1st Open'!$A:$F,MATCH('1st Open Results'!$E94,'1st Open'!$F:$F,0),2),""),"")</f>
        <v/>
      </c>
      <c r="C94" s="120" t="str">
        <f>IFERROR(IF(INDEX('1st Open'!$A:$F,MATCH('1st Open Results'!E94,'1st Open'!$F:$F,0),3)&gt;0,INDEX('1st Open'!$A:$F,MATCH('1st Open Results'!E94,'1st Open'!$F:$F,0),3),""),"")</f>
        <v/>
      </c>
      <c r="D94" s="121" t="str">
        <f>IFERROR(IF(SMALL('1st Open'!F:F,K94)&gt;1000,"nt",SMALL('1st Open'!F:F,K94)),"")</f>
        <v/>
      </c>
      <c r="E94" s="159" t="str">
        <f>IF(D94="nt",IFERROR(SMALL('1st Open'!F:F,K94),""),IFERROR(SMALL('1st Open'!F:F,K94),""))</f>
        <v/>
      </c>
      <c r="G94" s="130" t="str">
        <f t="shared" si="3"/>
        <v/>
      </c>
      <c r="K94" s="90">
        <v>93</v>
      </c>
    </row>
    <row r="95" spans="1:11">
      <c r="A95" s="24" t="str">
        <f>IFERROR(IF(INDEX('1st Open'!$A:$F,MATCH('1st Open Results'!$E95,'1st Open'!$F:$F,0),1)&gt;0,INDEX('1st Open'!$A:$F,MATCH('1st Open Results'!$E95,'1st Open'!$F:$F,0),1),""),"")</f>
        <v/>
      </c>
      <c r="B95" s="120" t="str">
        <f>IFERROR(IF(INDEX('1st Open'!$A:$F,MATCH('1st Open Results'!$E95,'1st Open'!$F:$F,0),2)&gt;0,INDEX('1st Open'!$A:$F,MATCH('1st Open Results'!$E95,'1st Open'!$F:$F,0),2),""),"")</f>
        <v/>
      </c>
      <c r="C95" s="120" t="str">
        <f>IFERROR(IF(INDEX('1st Open'!$A:$F,MATCH('1st Open Results'!E95,'1st Open'!$F:$F,0),3)&gt;0,INDEX('1st Open'!$A:$F,MATCH('1st Open Results'!E95,'1st Open'!$F:$F,0),3),""),"")</f>
        <v/>
      </c>
      <c r="D95" s="121" t="str">
        <f>IFERROR(IF(SMALL('1st Open'!F:F,K95)&gt;1000,"nt",SMALL('1st Open'!F:F,K95)),"")</f>
        <v/>
      </c>
      <c r="E95" s="159" t="str">
        <f>IF(D95="nt",IFERROR(SMALL('1st Open'!F:F,K95),""),IFERROR(SMALL('1st Open'!F:F,K95),""))</f>
        <v/>
      </c>
      <c r="G95" s="130" t="str">
        <f t="shared" si="3"/>
        <v/>
      </c>
      <c r="K95" s="90">
        <v>94</v>
      </c>
    </row>
    <row r="96" spans="1:11">
      <c r="A96" s="24" t="str">
        <f>IFERROR(IF(INDEX('1st Open'!$A:$F,MATCH('1st Open Results'!$E96,'1st Open'!$F:$F,0),1)&gt;0,INDEX('1st Open'!$A:$F,MATCH('1st Open Results'!$E96,'1st Open'!$F:$F,0),1),""),"")</f>
        <v/>
      </c>
      <c r="B96" s="120" t="str">
        <f>IFERROR(IF(INDEX('1st Open'!$A:$F,MATCH('1st Open Results'!$E96,'1st Open'!$F:$F,0),2)&gt;0,INDEX('1st Open'!$A:$F,MATCH('1st Open Results'!$E96,'1st Open'!$F:$F,0),2),""),"")</f>
        <v/>
      </c>
      <c r="C96" s="120" t="str">
        <f>IFERROR(IF(INDEX('1st Open'!$A:$F,MATCH('1st Open Results'!E96,'1st Open'!$F:$F,0),3)&gt;0,INDEX('1st Open'!$A:$F,MATCH('1st Open Results'!E96,'1st Open'!$F:$F,0),3),""),"")</f>
        <v/>
      </c>
      <c r="D96" s="121" t="str">
        <f>IFERROR(IF(SMALL('1st Open'!F:F,K96)&gt;1000,"nt",SMALL('1st Open'!F:F,K96)),"")</f>
        <v/>
      </c>
      <c r="E96" s="159" t="str">
        <f>IF(D96="nt",IFERROR(SMALL('1st Open'!F:F,K96),""),IFERROR(SMALL('1st Open'!F:F,K96),""))</f>
        <v/>
      </c>
      <c r="G96" s="130" t="str">
        <f t="shared" si="3"/>
        <v/>
      </c>
      <c r="K96" s="90">
        <v>95</v>
      </c>
    </row>
    <row r="97" spans="1:11">
      <c r="A97" s="24" t="str">
        <f>IFERROR(IF(INDEX('1st Open'!$A:$F,MATCH('1st Open Results'!$E97,'1st Open'!$F:$F,0),1)&gt;0,INDEX('1st Open'!$A:$F,MATCH('1st Open Results'!$E97,'1st Open'!$F:$F,0),1),""),"")</f>
        <v/>
      </c>
      <c r="B97" s="120" t="str">
        <f>IFERROR(IF(INDEX('1st Open'!$A:$F,MATCH('1st Open Results'!$E97,'1st Open'!$F:$F,0),2)&gt;0,INDEX('1st Open'!$A:$F,MATCH('1st Open Results'!$E97,'1st Open'!$F:$F,0),2),""),"")</f>
        <v/>
      </c>
      <c r="C97" s="120" t="str">
        <f>IFERROR(IF(INDEX('1st Open'!$A:$F,MATCH('1st Open Results'!E97,'1st Open'!$F:$F,0),3)&gt;0,INDEX('1st Open'!$A:$F,MATCH('1st Open Results'!E97,'1st Open'!$F:$F,0),3),""),"")</f>
        <v/>
      </c>
      <c r="D97" s="121" t="str">
        <f>IFERROR(IF(SMALL('1st Open'!F:F,K97)&gt;1000,"nt",SMALL('1st Open'!F:F,K97)),"")</f>
        <v/>
      </c>
      <c r="E97" s="159" t="str">
        <f>IF(D97="nt",IFERROR(SMALL('1st Open'!F:F,K97),""),IFERROR(SMALL('1st Open'!F:F,K97),""))</f>
        <v/>
      </c>
      <c r="G97" s="130" t="str">
        <f t="shared" si="3"/>
        <v/>
      </c>
      <c r="K97" s="90">
        <v>96</v>
      </c>
    </row>
    <row r="98" spans="1:11">
      <c r="A98" s="24" t="str">
        <f>IFERROR(IF(INDEX('1st Open'!$A:$F,MATCH('1st Open Results'!$E98,'1st Open'!$F:$F,0),1)&gt;0,INDEX('1st Open'!$A:$F,MATCH('1st Open Results'!$E98,'1st Open'!$F:$F,0),1),""),"")</f>
        <v/>
      </c>
      <c r="B98" s="120" t="str">
        <f>IFERROR(IF(INDEX('1st Open'!$A:$F,MATCH('1st Open Results'!$E98,'1st Open'!$F:$F,0),2)&gt;0,INDEX('1st Open'!$A:$F,MATCH('1st Open Results'!$E98,'1st Open'!$F:$F,0),2),""),"")</f>
        <v/>
      </c>
      <c r="C98" s="120" t="str">
        <f>IFERROR(IF(INDEX('1st Open'!$A:$F,MATCH('1st Open Results'!E98,'1st Open'!$F:$F,0),3)&gt;0,INDEX('1st Open'!$A:$F,MATCH('1st Open Results'!E98,'1st Open'!$F:$F,0),3),""),"")</f>
        <v/>
      </c>
      <c r="D98" s="121" t="str">
        <f>IFERROR(IF(SMALL('1st Open'!F:F,K98)&gt;1000,"nt",SMALL('1st Open'!F:F,K98)),"")</f>
        <v/>
      </c>
      <c r="E98" s="159" t="str">
        <f>IF(D98="nt",IFERROR(SMALL('1st Open'!F:F,K98),""),IFERROR(SMALL('1st Open'!F:F,K98),""))</f>
        <v/>
      </c>
      <c r="G98" s="130" t="str">
        <f t="shared" si="3"/>
        <v/>
      </c>
      <c r="K98" s="90">
        <v>97</v>
      </c>
    </row>
    <row r="99" spans="1:11">
      <c r="A99" s="24" t="str">
        <f>IFERROR(IF(INDEX('1st Open'!$A:$F,MATCH('1st Open Results'!$E99,'1st Open'!$F:$F,0),1)&gt;0,INDEX('1st Open'!$A:$F,MATCH('1st Open Results'!$E99,'1st Open'!$F:$F,0),1),""),"")</f>
        <v/>
      </c>
      <c r="B99" s="120" t="str">
        <f>IFERROR(IF(INDEX('1st Open'!$A:$F,MATCH('1st Open Results'!$E99,'1st Open'!$F:$F,0),2)&gt;0,INDEX('1st Open'!$A:$F,MATCH('1st Open Results'!$E99,'1st Open'!$F:$F,0),2),""),"")</f>
        <v/>
      </c>
      <c r="C99" s="120" t="str">
        <f>IFERROR(IF(INDEX('1st Open'!$A:$F,MATCH('1st Open Results'!E99,'1st Open'!$F:$F,0),3)&gt;0,INDEX('1st Open'!$A:$F,MATCH('1st Open Results'!E99,'1st Open'!$F:$F,0),3),""),"")</f>
        <v/>
      </c>
      <c r="D99" s="121" t="str">
        <f>IFERROR(IF(SMALL('1st Open'!F:F,K99)&gt;1000,"nt",SMALL('1st Open'!F:F,K99)),"")</f>
        <v/>
      </c>
      <c r="E99" s="159" t="str">
        <f>IF(D99="nt",IFERROR(SMALL('1st Open'!F:F,K99),""),IFERROR(SMALL('1st Open'!F:F,K99),""))</f>
        <v/>
      </c>
      <c r="G99" s="130" t="str">
        <f t="shared" si="3"/>
        <v/>
      </c>
      <c r="K99" s="90">
        <v>98</v>
      </c>
    </row>
    <row r="100" spans="1:11">
      <c r="A100" s="24" t="str">
        <f>IFERROR(IF(INDEX('1st Open'!$A:$F,MATCH('1st Open Results'!$E100,'1st Open'!$F:$F,0),1)&gt;0,INDEX('1st Open'!$A:$F,MATCH('1st Open Results'!$E100,'1st Open'!$F:$F,0),1),""),"")</f>
        <v/>
      </c>
      <c r="B100" s="120" t="str">
        <f>IFERROR(IF(INDEX('1st Open'!$A:$F,MATCH('1st Open Results'!$E100,'1st Open'!$F:$F,0),2)&gt;0,INDEX('1st Open'!$A:$F,MATCH('1st Open Results'!$E100,'1st Open'!$F:$F,0),2),""),"")</f>
        <v/>
      </c>
      <c r="C100" s="120" t="str">
        <f>IFERROR(IF(INDEX('1st Open'!$A:$F,MATCH('1st Open Results'!E100,'1st Open'!$F:$F,0),3)&gt;0,INDEX('1st Open'!$A:$F,MATCH('1st Open Results'!E100,'1st Open'!$F:$F,0),3),""),"")</f>
        <v/>
      </c>
      <c r="D100" s="121" t="str">
        <f>IFERROR(IF(SMALL('1st Open'!F:F,K100)&gt;1000,"nt",SMALL('1st Open'!F:F,K100)),"")</f>
        <v/>
      </c>
      <c r="E100" s="159" t="str">
        <f>IF(D100="nt",IFERROR(SMALL('1st Open'!F:F,K100),""),IFERROR(SMALL('1st Open'!F:F,K100),""))</f>
        <v/>
      </c>
      <c r="G100" s="130" t="str">
        <f t="shared" si="3"/>
        <v/>
      </c>
      <c r="K100" s="90">
        <v>99</v>
      </c>
    </row>
    <row r="101" spans="1:11">
      <c r="A101" s="24" t="str">
        <f>IFERROR(IF(INDEX('1st Open'!$A:$F,MATCH('1st Open Results'!$E101,'1st Open'!$F:$F,0),1)&gt;0,INDEX('1st Open'!$A:$F,MATCH('1st Open Results'!$E101,'1st Open'!$F:$F,0),1),""),"")</f>
        <v/>
      </c>
      <c r="B101" s="120" t="str">
        <f>IFERROR(IF(INDEX('1st Open'!$A:$F,MATCH('1st Open Results'!$E101,'1st Open'!$F:$F,0),2)&gt;0,INDEX('1st Open'!$A:$F,MATCH('1st Open Results'!$E101,'1st Open'!$F:$F,0),2),""),"")</f>
        <v/>
      </c>
      <c r="C101" s="120" t="str">
        <f>IFERROR(IF(INDEX('1st Open'!$A:$F,MATCH('1st Open Results'!E101,'1st Open'!$F:$F,0),3)&gt;0,INDEX('1st Open'!$A:$F,MATCH('1st Open Results'!E101,'1st Open'!$F:$F,0),3),""),"")</f>
        <v/>
      </c>
      <c r="D101" s="121" t="str">
        <f>IFERROR(IF(SMALL('1st Open'!F:F,K101)&gt;1000,"nt",SMALL('1st Open'!F:F,K101)),"")</f>
        <v/>
      </c>
      <c r="E101" s="159" t="str">
        <f>IF(D101="nt",IFERROR(SMALL('1st Open'!F:F,K101),""),IFERROR(SMALL('1st Open'!F:F,K101),""))</f>
        <v/>
      </c>
      <c r="G101" s="130" t="str">
        <f t="shared" si="3"/>
        <v/>
      </c>
      <c r="K101" s="90">
        <v>100</v>
      </c>
    </row>
    <row r="102" spans="1:11">
      <c r="A102" s="24" t="str">
        <f>IFERROR(IF(INDEX('1st Open'!$A:$F,MATCH('1st Open Results'!$E102,'1st Open'!$F:$F,0),1)&gt;0,INDEX('1st Open'!$A:$F,MATCH('1st Open Results'!$E102,'1st Open'!$F:$F,0),1),""),"")</f>
        <v/>
      </c>
      <c r="B102" s="120" t="str">
        <f>IFERROR(IF(INDEX('1st Open'!$A:$F,MATCH('1st Open Results'!$E102,'1st Open'!$F:$F,0),2)&gt;0,INDEX('1st Open'!$A:$F,MATCH('1st Open Results'!$E102,'1st Open'!$F:$F,0),2),""),"")</f>
        <v/>
      </c>
      <c r="C102" s="120" t="str">
        <f>IFERROR(IF(INDEX('1st Open'!$A:$F,MATCH('1st Open Results'!E102,'1st Open'!$F:$F,0),3)&gt;0,INDEX('1st Open'!$A:$F,MATCH('1st Open Results'!E102,'1st Open'!$F:$F,0),3),""),"")</f>
        <v/>
      </c>
      <c r="D102" s="121" t="str">
        <f>IFERROR(IF(SMALL('1st Open'!F:F,K102)&gt;1000,"nt",SMALL('1st Open'!F:F,K102)),"")</f>
        <v/>
      </c>
      <c r="E102" s="159" t="str">
        <f>IF(D102="nt",IFERROR(SMALL('1st Open'!F:F,K102),""),IFERROR(SMALL('1st Open'!F:F,K102),""))</f>
        <v/>
      </c>
      <c r="G102" s="130" t="str">
        <f t="shared" si="3"/>
        <v/>
      </c>
      <c r="K102" s="90">
        <v>101</v>
      </c>
    </row>
    <row r="103" spans="1:11">
      <c r="A103" s="24" t="str">
        <f>IFERROR(IF(INDEX('1st Open'!$A:$F,MATCH('1st Open Results'!$E103,'1st Open'!$F:$F,0),1)&gt;0,INDEX('1st Open'!$A:$F,MATCH('1st Open Results'!$E103,'1st Open'!$F:$F,0),1),""),"")</f>
        <v/>
      </c>
      <c r="B103" s="120" t="str">
        <f>IFERROR(IF(INDEX('1st Open'!$A:$F,MATCH('1st Open Results'!$E103,'1st Open'!$F:$F,0),2)&gt;0,INDEX('1st Open'!$A:$F,MATCH('1st Open Results'!$E103,'1st Open'!$F:$F,0),2),""),"")</f>
        <v/>
      </c>
      <c r="C103" s="120" t="str">
        <f>IFERROR(IF(INDEX('1st Open'!$A:$F,MATCH('1st Open Results'!E103,'1st Open'!$F:$F,0),3)&gt;0,INDEX('1st Open'!$A:$F,MATCH('1st Open Results'!E103,'1st Open'!$F:$F,0),3),""),"")</f>
        <v/>
      </c>
      <c r="D103" s="121" t="str">
        <f>IFERROR(IF(SMALL('1st Open'!F:F,K103)&gt;1000,"nt",SMALL('1st Open'!F:F,K103)),"")</f>
        <v/>
      </c>
      <c r="E103" s="159" t="str">
        <f>IF(D103="nt",IFERROR(SMALL('1st Open'!F:F,K103),""),IFERROR(SMALL('1st Open'!F:F,K103),""))</f>
        <v/>
      </c>
      <c r="G103" s="130" t="str">
        <f t="shared" si="3"/>
        <v/>
      </c>
      <c r="K103" s="90">
        <v>102</v>
      </c>
    </row>
    <row r="104" spans="1:11">
      <c r="A104" s="24" t="str">
        <f>IFERROR(IF(INDEX('1st Open'!$A:$F,MATCH('1st Open Results'!$E104,'1st Open'!$F:$F,0),1)&gt;0,INDEX('1st Open'!$A:$F,MATCH('1st Open Results'!$E104,'1st Open'!$F:$F,0),1),""),"")</f>
        <v/>
      </c>
      <c r="B104" s="120" t="str">
        <f>IFERROR(IF(INDEX('1st Open'!$A:$F,MATCH('1st Open Results'!$E104,'1st Open'!$F:$F,0),2)&gt;0,INDEX('1st Open'!$A:$F,MATCH('1st Open Results'!$E104,'1st Open'!$F:$F,0),2),""),"")</f>
        <v/>
      </c>
      <c r="C104" s="120" t="str">
        <f>IFERROR(IF(INDEX('1st Open'!$A:$F,MATCH('1st Open Results'!E104,'1st Open'!$F:$F,0),3)&gt;0,INDEX('1st Open'!$A:$F,MATCH('1st Open Results'!E104,'1st Open'!$F:$F,0),3),""),"")</f>
        <v/>
      </c>
      <c r="D104" s="121" t="str">
        <f>IFERROR(IF(SMALL('1st Open'!F:F,K104)&gt;1000,"nt",SMALL('1st Open'!F:F,K104)),"")</f>
        <v/>
      </c>
      <c r="E104" s="159" t="str">
        <f>IF(D104="nt",IFERROR(SMALL('1st Open'!F:F,K104),""),IFERROR(SMALL('1st Open'!F:F,K104),""))</f>
        <v/>
      </c>
      <c r="G104" s="130" t="str">
        <f t="shared" si="3"/>
        <v/>
      </c>
      <c r="K104" s="90">
        <v>103</v>
      </c>
    </row>
    <row r="105" spans="1:11">
      <c r="A105" s="24" t="str">
        <f>IFERROR(IF(INDEX('1st Open'!$A:$F,MATCH('1st Open Results'!$E105,'1st Open'!$F:$F,0),1)&gt;0,INDEX('1st Open'!$A:$F,MATCH('1st Open Results'!$E105,'1st Open'!$F:$F,0),1),""),"")</f>
        <v/>
      </c>
      <c r="B105" s="120" t="str">
        <f>IFERROR(IF(INDEX('1st Open'!$A:$F,MATCH('1st Open Results'!$E105,'1st Open'!$F:$F,0),2)&gt;0,INDEX('1st Open'!$A:$F,MATCH('1st Open Results'!$E105,'1st Open'!$F:$F,0),2),""),"")</f>
        <v/>
      </c>
      <c r="C105" s="120" t="str">
        <f>IFERROR(IF(INDEX('1st Open'!$A:$F,MATCH('1st Open Results'!E105,'1st Open'!$F:$F,0),3)&gt;0,INDEX('1st Open'!$A:$F,MATCH('1st Open Results'!E105,'1st Open'!$F:$F,0),3),""),"")</f>
        <v/>
      </c>
      <c r="D105" s="121" t="str">
        <f>IFERROR(IF(SMALL('1st Open'!F:F,K105)&gt;1000,"nt",SMALL('1st Open'!F:F,K105)),"")</f>
        <v/>
      </c>
      <c r="E105" s="159" t="str">
        <f>IF(D105="nt",IFERROR(SMALL('1st Open'!F:F,K105),""),IFERROR(SMALL('1st Open'!F:F,K105),""))</f>
        <v/>
      </c>
      <c r="G105" s="130" t="str">
        <f t="shared" si="3"/>
        <v/>
      </c>
      <c r="K105" s="90">
        <v>104</v>
      </c>
    </row>
    <row r="106" spans="1:11">
      <c r="A106" s="24" t="str">
        <f>IFERROR(IF(INDEX('1st Open'!$A:$F,MATCH('1st Open Results'!$E106,'1st Open'!$F:$F,0),1)&gt;0,INDEX('1st Open'!$A:$F,MATCH('1st Open Results'!$E106,'1st Open'!$F:$F,0),1),""),"")</f>
        <v/>
      </c>
      <c r="B106" s="120" t="str">
        <f>IFERROR(IF(INDEX('1st Open'!$A:$F,MATCH('1st Open Results'!$E106,'1st Open'!$F:$F,0),2)&gt;0,INDEX('1st Open'!$A:$F,MATCH('1st Open Results'!$E106,'1st Open'!$F:$F,0),2),""),"")</f>
        <v/>
      </c>
      <c r="C106" s="120" t="str">
        <f>IFERROR(IF(INDEX('1st Open'!$A:$F,MATCH('1st Open Results'!E106,'1st Open'!$F:$F,0),3)&gt;0,INDEX('1st Open'!$A:$F,MATCH('1st Open Results'!E106,'1st Open'!$F:$F,0),3),""),"")</f>
        <v/>
      </c>
      <c r="D106" s="121" t="str">
        <f>IFERROR(IF(SMALL('1st Open'!F:F,K106)&gt;1000,"nt",SMALL('1st Open'!F:F,K106)),"")</f>
        <v/>
      </c>
      <c r="E106" s="159" t="str">
        <f>IF(D106="nt",IFERROR(SMALL('1st Open'!F:F,K106),""),IFERROR(SMALL('1st Open'!F:F,K106),""))</f>
        <v/>
      </c>
      <c r="G106" s="130" t="str">
        <f>IFERROR(VLOOKUP(D106,$H$3:$I$7,2,FALSE),"")</f>
        <v/>
      </c>
      <c r="K106" s="90">
        <v>105</v>
      </c>
    </row>
    <row r="107" spans="1:11">
      <c r="A107" s="24" t="str">
        <f>IFERROR(IF(INDEX('1st Open'!$A:$F,MATCH('1st Open Results'!$E107,'1st Open'!$F:$F,0),1)&gt;0,INDEX('1st Open'!$A:$F,MATCH('1st Open Results'!$E107,'1st Open'!$F:$F,0),1),""),"")</f>
        <v/>
      </c>
      <c r="B107" s="120" t="str">
        <f>IFERROR(IF(INDEX('1st Open'!$A:$F,MATCH('1st Open Results'!$E107,'1st Open'!$F:$F,0),2)&gt;0,INDEX('1st Open'!$A:$F,MATCH('1st Open Results'!$E107,'1st Open'!$F:$F,0),2),""),"")</f>
        <v/>
      </c>
      <c r="C107" s="120" t="str">
        <f>IFERROR(IF(INDEX('1st Open'!$A:$F,MATCH('1st Open Results'!E107,'1st Open'!$F:$F,0),3)&gt;0,INDEX('1st Open'!$A:$F,MATCH('1st Open Results'!E107,'1st Open'!$F:$F,0),3),""),"")</f>
        <v/>
      </c>
      <c r="D107" s="121" t="str">
        <f>IFERROR(IF(SMALL('1st Open'!F:F,K107)&gt;1000,"nt",SMALL('1st Open'!F:F,K107)),"")</f>
        <v/>
      </c>
      <c r="E107" s="159" t="str">
        <f>IF(D107="nt",IFERROR(SMALL('1st Open'!F:F,K107),""),IFERROR(SMALL('1st Open'!F:F,K107),""))</f>
        <v/>
      </c>
      <c r="G107" s="130" t="str">
        <f t="shared" si="3"/>
        <v/>
      </c>
      <c r="K107" s="90">
        <v>106</v>
      </c>
    </row>
    <row r="108" spans="1:11">
      <c r="A108" s="24" t="str">
        <f>IFERROR(IF(INDEX('1st Open'!$A:$F,MATCH('1st Open Results'!$E108,'1st Open'!$F:$F,0),1)&gt;0,INDEX('1st Open'!$A:$F,MATCH('1st Open Results'!$E108,'1st Open'!$F:$F,0),1),""),"")</f>
        <v/>
      </c>
      <c r="B108" s="120" t="str">
        <f>IFERROR(IF(INDEX('1st Open'!$A:$F,MATCH('1st Open Results'!$E108,'1st Open'!$F:$F,0),2)&gt;0,INDEX('1st Open'!$A:$F,MATCH('1st Open Results'!$E108,'1st Open'!$F:$F,0),2),""),"")</f>
        <v/>
      </c>
      <c r="C108" s="120" t="str">
        <f>IFERROR(IF(INDEX('1st Open'!$A:$F,MATCH('1st Open Results'!E108,'1st Open'!$F:$F,0),3)&gt;0,INDEX('1st Open'!$A:$F,MATCH('1st Open Results'!E108,'1st Open'!$F:$F,0),3),""),"")</f>
        <v/>
      </c>
      <c r="D108" s="121" t="str">
        <f>IFERROR(IF(SMALL('1st Open'!F:F,K108)&gt;1000,"nt",SMALL('1st Open'!F:F,K108)),"")</f>
        <v/>
      </c>
      <c r="E108" s="159" t="str">
        <f>IF(D108="nt",IFERROR(SMALL('1st Open'!F:F,K108),""),IFERROR(SMALL('1st Open'!F:F,K108),""))</f>
        <v/>
      </c>
      <c r="G108" s="130" t="str">
        <f t="shared" si="3"/>
        <v/>
      </c>
      <c r="K108" s="90">
        <v>107</v>
      </c>
    </row>
    <row r="109" spans="1:11">
      <c r="A109" s="24" t="str">
        <f>IFERROR(IF(INDEX('1st Open'!$A:$F,MATCH('1st Open Results'!$E109,'1st Open'!$F:$F,0),1)&gt;0,INDEX('1st Open'!$A:$F,MATCH('1st Open Results'!$E109,'1st Open'!$F:$F,0),1),""),"")</f>
        <v/>
      </c>
      <c r="B109" s="120" t="str">
        <f>IFERROR(IF(INDEX('1st Open'!$A:$F,MATCH('1st Open Results'!$E109,'1st Open'!$F:$F,0),2)&gt;0,INDEX('1st Open'!$A:$F,MATCH('1st Open Results'!$E109,'1st Open'!$F:$F,0),2),""),"")</f>
        <v/>
      </c>
      <c r="C109" s="120" t="str">
        <f>IFERROR(IF(INDEX('1st Open'!$A:$F,MATCH('1st Open Results'!E109,'1st Open'!$F:$F,0),3)&gt;0,INDEX('1st Open'!$A:$F,MATCH('1st Open Results'!E109,'1st Open'!$F:$F,0),3),""),"")</f>
        <v/>
      </c>
      <c r="D109" s="121" t="str">
        <f>IFERROR(IF(SMALL('1st Open'!F:F,K109)&gt;1000,"nt",SMALL('1st Open'!F:F,K109)),"")</f>
        <v/>
      </c>
      <c r="E109" s="159" t="str">
        <f>IF(D109="nt",IFERROR(SMALL('1st Open'!F:F,K109),""),IFERROR(SMALL('1st Open'!F:F,K109),""))</f>
        <v/>
      </c>
      <c r="G109" s="130" t="str">
        <f t="shared" si="3"/>
        <v/>
      </c>
      <c r="K109" s="90">
        <v>108</v>
      </c>
    </row>
    <row r="110" spans="1:11">
      <c r="A110" s="24" t="str">
        <f>IFERROR(IF(INDEX('1st Open'!$A:$F,MATCH('1st Open Results'!$E110,'1st Open'!$F:$F,0),1)&gt;0,INDEX('1st Open'!$A:$F,MATCH('1st Open Results'!$E110,'1st Open'!$F:$F,0),1),""),"")</f>
        <v/>
      </c>
      <c r="B110" s="120" t="str">
        <f>IFERROR(IF(INDEX('1st Open'!$A:$F,MATCH('1st Open Results'!$E110,'1st Open'!$F:$F,0),2)&gt;0,INDEX('1st Open'!$A:$F,MATCH('1st Open Results'!$E110,'1st Open'!$F:$F,0),2),""),"")</f>
        <v/>
      </c>
      <c r="C110" s="120" t="str">
        <f>IFERROR(IF(INDEX('1st Open'!$A:$F,MATCH('1st Open Results'!E110,'1st Open'!$F:$F,0),3)&gt;0,INDEX('1st Open'!$A:$F,MATCH('1st Open Results'!E110,'1st Open'!$F:$F,0),3),""),"")</f>
        <v/>
      </c>
      <c r="D110" s="121" t="str">
        <f>IFERROR(IF(SMALL('1st Open'!F:F,K110)&gt;1000,"nt",SMALL('1st Open'!F:F,K110)),"")</f>
        <v/>
      </c>
      <c r="E110" s="159" t="str">
        <f>IF(D110="nt",IFERROR(SMALL('1st Open'!F:F,K110),""),IFERROR(SMALL('1st Open'!F:F,K110),""))</f>
        <v/>
      </c>
      <c r="G110" s="130" t="str">
        <f t="shared" si="3"/>
        <v/>
      </c>
      <c r="K110" s="90">
        <v>109</v>
      </c>
    </row>
    <row r="111" spans="1:11">
      <c r="A111" s="24" t="str">
        <f>IFERROR(IF(INDEX('1st Open'!$A:$F,MATCH('1st Open Results'!$E111,'1st Open'!$F:$F,0),1)&gt;0,INDEX('1st Open'!$A:$F,MATCH('1st Open Results'!$E111,'1st Open'!$F:$F,0),1),""),"")</f>
        <v/>
      </c>
      <c r="B111" s="120" t="str">
        <f>IFERROR(IF(INDEX('1st Open'!$A:$F,MATCH('1st Open Results'!$E111,'1st Open'!$F:$F,0),2)&gt;0,INDEX('1st Open'!$A:$F,MATCH('1st Open Results'!$E111,'1st Open'!$F:$F,0),2),""),"")</f>
        <v/>
      </c>
      <c r="C111" s="120" t="str">
        <f>IFERROR(IF(INDEX('1st Open'!$A:$F,MATCH('1st Open Results'!E111,'1st Open'!$F:$F,0),3)&gt;0,INDEX('1st Open'!$A:$F,MATCH('1st Open Results'!E111,'1st Open'!$F:$F,0),3),""),"")</f>
        <v/>
      </c>
      <c r="D111" s="121" t="str">
        <f>IFERROR(IF(SMALL('1st Open'!F:F,K111)&gt;1000,"nt",SMALL('1st Open'!F:F,K111)),"")</f>
        <v/>
      </c>
      <c r="E111" s="159" t="str">
        <f>IF(D111="nt",IFERROR(SMALL('1st Open'!F:F,K111),""),IFERROR(SMALL('1st Open'!F:F,K111),""))</f>
        <v/>
      </c>
      <c r="G111" s="130" t="str">
        <f t="shared" si="3"/>
        <v/>
      </c>
      <c r="K111" s="90">
        <v>110</v>
      </c>
    </row>
    <row r="112" spans="1:11">
      <c r="A112" s="24" t="str">
        <f>IFERROR(IF(INDEX('1st Open'!$A:$F,MATCH('1st Open Results'!$E112,'1st Open'!$F:$F,0),1)&gt;0,INDEX('1st Open'!$A:$F,MATCH('1st Open Results'!$E112,'1st Open'!$F:$F,0),1),""),"")</f>
        <v/>
      </c>
      <c r="B112" s="120" t="str">
        <f>IFERROR(IF(INDEX('1st Open'!$A:$F,MATCH('1st Open Results'!$E112,'1st Open'!$F:$F,0),2)&gt;0,INDEX('1st Open'!$A:$F,MATCH('1st Open Results'!$E112,'1st Open'!$F:$F,0),2),""),"")</f>
        <v/>
      </c>
      <c r="C112" s="120" t="str">
        <f>IFERROR(IF(INDEX('1st Open'!$A:$F,MATCH('1st Open Results'!E112,'1st Open'!$F:$F,0),3)&gt;0,INDEX('1st Open'!$A:$F,MATCH('1st Open Results'!E112,'1st Open'!$F:$F,0),3),""),"")</f>
        <v/>
      </c>
      <c r="D112" s="121" t="str">
        <f>IFERROR(IF(SMALL('1st Open'!F:F,K112)&gt;1000,"nt",SMALL('1st Open'!F:F,K112)),"")</f>
        <v/>
      </c>
      <c r="E112" s="159" t="str">
        <f>IF(D112="nt",IFERROR(SMALL('1st Open'!F:F,K112),""),IFERROR(SMALL('1st Open'!F:F,K112),""))</f>
        <v/>
      </c>
      <c r="G112" s="130" t="str">
        <f t="shared" si="3"/>
        <v/>
      </c>
      <c r="K112" s="90">
        <v>111</v>
      </c>
    </row>
    <row r="113" spans="1:11">
      <c r="A113" s="24" t="str">
        <f>IFERROR(IF(INDEX('1st Open'!$A:$F,MATCH('1st Open Results'!$E113,'1st Open'!$F:$F,0),1)&gt;0,INDEX('1st Open'!$A:$F,MATCH('1st Open Results'!$E113,'1st Open'!$F:$F,0),1),""),"")</f>
        <v/>
      </c>
      <c r="B113" s="120" t="str">
        <f>IFERROR(IF(INDEX('1st Open'!$A:$F,MATCH('1st Open Results'!$E113,'1st Open'!$F:$F,0),2)&gt;0,INDEX('1st Open'!$A:$F,MATCH('1st Open Results'!$E113,'1st Open'!$F:$F,0),2),""),"")</f>
        <v/>
      </c>
      <c r="C113" s="120" t="str">
        <f>IFERROR(IF(INDEX('1st Open'!$A:$F,MATCH('1st Open Results'!E113,'1st Open'!$F:$F,0),3)&gt;0,INDEX('1st Open'!$A:$F,MATCH('1st Open Results'!E113,'1st Open'!$F:$F,0),3),""),"")</f>
        <v/>
      </c>
      <c r="D113" s="121" t="str">
        <f>IFERROR(IF(SMALL('1st Open'!F:F,K113)&gt;1000,"nt",SMALL('1st Open'!F:F,K113)),"")</f>
        <v/>
      </c>
      <c r="E113" s="159" t="str">
        <f>IF(D113="nt",IFERROR(SMALL('1st Open'!F:F,K113),""),IFERROR(SMALL('1st Open'!F:F,K113),""))</f>
        <v/>
      </c>
      <c r="G113" s="130" t="str">
        <f t="shared" si="3"/>
        <v/>
      </c>
      <c r="K113" s="90">
        <v>112</v>
      </c>
    </row>
    <row r="114" spans="1:11">
      <c r="A114" s="24" t="str">
        <f>IFERROR(IF(INDEX('1st Open'!$A:$F,MATCH('1st Open Results'!$E114,'1st Open'!$F:$F,0),1)&gt;0,INDEX('1st Open'!$A:$F,MATCH('1st Open Results'!$E114,'1st Open'!$F:$F,0),1),""),"")</f>
        <v/>
      </c>
      <c r="B114" s="120" t="str">
        <f>IFERROR(IF(INDEX('1st Open'!$A:$F,MATCH('1st Open Results'!$E114,'1st Open'!$F:$F,0),2)&gt;0,INDEX('1st Open'!$A:$F,MATCH('1st Open Results'!$E114,'1st Open'!$F:$F,0),2),""),"")</f>
        <v/>
      </c>
      <c r="C114" s="120" t="str">
        <f>IFERROR(IF(INDEX('1st Open'!$A:$F,MATCH('1st Open Results'!E114,'1st Open'!$F:$F,0),3)&gt;0,INDEX('1st Open'!$A:$F,MATCH('1st Open Results'!E114,'1st Open'!$F:$F,0),3),""),"")</f>
        <v/>
      </c>
      <c r="D114" s="121" t="str">
        <f>IFERROR(IF(SMALL('1st Open'!F:F,K114)&gt;1000,"nt",SMALL('1st Open'!F:F,K114)),"")</f>
        <v/>
      </c>
      <c r="E114" s="159" t="str">
        <f>IF(D114="nt",IFERROR(SMALL('1st Open'!F:F,K114),""),IFERROR(SMALL('1st Open'!F:F,K114),""))</f>
        <v/>
      </c>
      <c r="G114" s="130" t="str">
        <f t="shared" si="3"/>
        <v/>
      </c>
      <c r="K114" s="90">
        <v>113</v>
      </c>
    </row>
    <row r="115" spans="1:11">
      <c r="A115" s="24" t="str">
        <f>IFERROR(IF(INDEX('1st Open'!$A:$F,MATCH('1st Open Results'!$E115,'1st Open'!$F:$F,0),1)&gt;0,INDEX('1st Open'!$A:$F,MATCH('1st Open Results'!$E115,'1st Open'!$F:$F,0),1),""),"")</f>
        <v/>
      </c>
      <c r="B115" s="120" t="str">
        <f>IFERROR(IF(INDEX('1st Open'!$A:$F,MATCH('1st Open Results'!$E115,'1st Open'!$F:$F,0),2)&gt;0,INDEX('1st Open'!$A:$F,MATCH('1st Open Results'!$E115,'1st Open'!$F:$F,0),2),""),"")</f>
        <v/>
      </c>
      <c r="C115" s="120" t="str">
        <f>IFERROR(IF(INDEX('1st Open'!$A:$F,MATCH('1st Open Results'!E115,'1st Open'!$F:$F,0),3)&gt;0,INDEX('1st Open'!$A:$F,MATCH('1st Open Results'!E115,'1st Open'!$F:$F,0),3),""),"")</f>
        <v/>
      </c>
      <c r="D115" s="121" t="str">
        <f>IFERROR(IF(SMALL('1st Open'!F:F,K115)&gt;1000,"nt",SMALL('1st Open'!F:F,K115)),"")</f>
        <v/>
      </c>
      <c r="E115" s="159" t="str">
        <f>IF(D115="nt",IFERROR(SMALL('1st Open'!F:F,K115),""),IFERROR(SMALL('1st Open'!F:F,K115),""))</f>
        <v/>
      </c>
      <c r="G115" s="130" t="str">
        <f t="shared" si="3"/>
        <v/>
      </c>
      <c r="K115" s="90">
        <v>114</v>
      </c>
    </row>
    <row r="116" spans="1:11">
      <c r="A116" s="24" t="str">
        <f>IFERROR(IF(INDEX('1st Open'!$A:$F,MATCH('1st Open Results'!$E116,'1st Open'!$F:$F,0),1)&gt;0,INDEX('1st Open'!$A:$F,MATCH('1st Open Results'!$E116,'1st Open'!$F:$F,0),1),""),"")</f>
        <v/>
      </c>
      <c r="B116" s="120" t="str">
        <f>IFERROR(IF(INDEX('1st Open'!$A:$F,MATCH('1st Open Results'!$E116,'1st Open'!$F:$F,0),2)&gt;0,INDEX('1st Open'!$A:$F,MATCH('1st Open Results'!$E116,'1st Open'!$F:$F,0),2),""),"")</f>
        <v/>
      </c>
      <c r="C116" s="120" t="str">
        <f>IFERROR(IF(INDEX('1st Open'!$A:$F,MATCH('1st Open Results'!E116,'1st Open'!$F:$F,0),3)&gt;0,INDEX('1st Open'!$A:$F,MATCH('1st Open Results'!E116,'1st Open'!$F:$F,0),3),""),"")</f>
        <v/>
      </c>
      <c r="D116" s="121" t="str">
        <f>IFERROR(IF(SMALL('1st Open'!F:F,K116)&gt;1000,"nt",SMALL('1st Open'!F:F,K116)),"")</f>
        <v/>
      </c>
      <c r="E116" s="159" t="str">
        <f>IF(D116="nt",IFERROR(SMALL('1st Open'!F:F,K116),""),IFERROR(SMALL('1st Open'!F:F,K116),""))</f>
        <v/>
      </c>
      <c r="G116" s="130" t="str">
        <f t="shared" si="3"/>
        <v/>
      </c>
      <c r="K116" s="90">
        <v>115</v>
      </c>
    </row>
    <row r="117" spans="1:11">
      <c r="A117" s="24" t="str">
        <f>IFERROR(IF(INDEX('1st Open'!$A:$F,MATCH('1st Open Results'!$E117,'1st Open'!$F:$F,0),1)&gt;0,INDEX('1st Open'!$A:$F,MATCH('1st Open Results'!$E117,'1st Open'!$F:$F,0),1),""),"")</f>
        <v/>
      </c>
      <c r="B117" s="120" t="str">
        <f>IFERROR(IF(INDEX('1st Open'!$A:$F,MATCH('1st Open Results'!$E117,'1st Open'!$F:$F,0),2)&gt;0,INDEX('1st Open'!$A:$F,MATCH('1st Open Results'!$E117,'1st Open'!$F:$F,0),2),""),"")</f>
        <v/>
      </c>
      <c r="C117" s="120" t="str">
        <f>IFERROR(IF(INDEX('1st Open'!$A:$F,MATCH('1st Open Results'!E117,'1st Open'!$F:$F,0),3)&gt;0,INDEX('1st Open'!$A:$F,MATCH('1st Open Results'!E117,'1st Open'!$F:$F,0),3),""),"")</f>
        <v/>
      </c>
      <c r="D117" s="121" t="str">
        <f>IFERROR(IF(SMALL('1st Open'!F:F,K117)&gt;1000,"nt",SMALL('1st Open'!F:F,K117)),"")</f>
        <v/>
      </c>
      <c r="E117" s="159" t="str">
        <f>IF(D117="nt",IFERROR(SMALL('1st Open'!F:F,K117),""),IFERROR(SMALL('1st Open'!F:F,K117),""))</f>
        <v/>
      </c>
      <c r="G117" s="130" t="str">
        <f t="shared" si="3"/>
        <v/>
      </c>
      <c r="K117" s="90">
        <v>116</v>
      </c>
    </row>
    <row r="118" spans="1:11">
      <c r="A118" s="24" t="str">
        <f>IFERROR(IF(INDEX('1st Open'!$A:$F,MATCH('1st Open Results'!$E118,'1st Open'!$F:$F,0),1)&gt;0,INDEX('1st Open'!$A:$F,MATCH('1st Open Results'!$E118,'1st Open'!$F:$F,0),1),""),"")</f>
        <v/>
      </c>
      <c r="B118" s="120" t="str">
        <f>IFERROR(IF(INDEX('1st Open'!$A:$F,MATCH('1st Open Results'!$E118,'1st Open'!$F:$F,0),2)&gt;0,INDEX('1st Open'!$A:$F,MATCH('1st Open Results'!$E118,'1st Open'!$F:$F,0),2),""),"")</f>
        <v/>
      </c>
      <c r="C118" s="120" t="str">
        <f>IFERROR(IF(INDEX('1st Open'!$A:$F,MATCH('1st Open Results'!E118,'1st Open'!$F:$F,0),3)&gt;0,INDEX('1st Open'!$A:$F,MATCH('1st Open Results'!E118,'1st Open'!$F:$F,0),3),""),"")</f>
        <v/>
      </c>
      <c r="D118" s="121" t="str">
        <f>IFERROR(IF(SMALL('1st Open'!F:F,K118)&gt;1000,"nt",SMALL('1st Open'!F:F,K118)),"")</f>
        <v/>
      </c>
      <c r="E118" s="159" t="str">
        <f>IF(D118="nt",IFERROR(SMALL('1st Open'!F:F,K118),""),IFERROR(SMALL('1st Open'!F:F,K118),""))</f>
        <v/>
      </c>
      <c r="G118" s="130" t="str">
        <f t="shared" si="3"/>
        <v/>
      </c>
      <c r="K118" s="90">
        <v>117</v>
      </c>
    </row>
    <row r="119" spans="1:11">
      <c r="A119" s="24" t="str">
        <f>IFERROR(IF(INDEX('1st Open'!$A:$F,MATCH('1st Open Results'!$E119,'1st Open'!$F:$F,0),1)&gt;0,INDEX('1st Open'!$A:$F,MATCH('1st Open Results'!$E119,'1st Open'!$F:$F,0),1),""),"")</f>
        <v/>
      </c>
      <c r="B119" s="120" t="str">
        <f>IFERROR(IF(INDEX('1st Open'!$A:$F,MATCH('1st Open Results'!$E119,'1st Open'!$F:$F,0),2)&gt;0,INDEX('1st Open'!$A:$F,MATCH('1st Open Results'!$E119,'1st Open'!$F:$F,0),2),""),"")</f>
        <v/>
      </c>
      <c r="C119" s="120" t="str">
        <f>IFERROR(IF(INDEX('1st Open'!$A:$F,MATCH('1st Open Results'!E119,'1st Open'!$F:$F,0),3)&gt;0,INDEX('1st Open'!$A:$F,MATCH('1st Open Results'!E119,'1st Open'!$F:$F,0),3),""),"")</f>
        <v/>
      </c>
      <c r="D119" s="121" t="str">
        <f>IFERROR(IF(SMALL('1st Open'!F:F,K119)&gt;1000,"nt",SMALL('1st Open'!F:F,K119)),"")</f>
        <v/>
      </c>
      <c r="E119" s="159" t="str">
        <f>IF(D119="nt",IFERROR(SMALL('1st Open'!F:F,K119),""),IFERROR(SMALL('1st Open'!F:F,K119),""))</f>
        <v/>
      </c>
      <c r="G119" s="130" t="str">
        <f t="shared" si="3"/>
        <v/>
      </c>
      <c r="K119" s="90">
        <v>118</v>
      </c>
    </row>
    <row r="120" spans="1:11">
      <c r="A120" s="24" t="str">
        <f>IFERROR(IF(INDEX('1st Open'!$A:$F,MATCH('1st Open Results'!$E120,'1st Open'!$F:$F,0),1)&gt;0,INDEX('1st Open'!$A:$F,MATCH('1st Open Results'!$E120,'1st Open'!$F:$F,0),1),""),"")</f>
        <v/>
      </c>
      <c r="B120" s="120" t="str">
        <f>IFERROR(IF(INDEX('1st Open'!$A:$F,MATCH('1st Open Results'!$E120,'1st Open'!$F:$F,0),2)&gt;0,INDEX('1st Open'!$A:$F,MATCH('1st Open Results'!$E120,'1st Open'!$F:$F,0),2),""),"")</f>
        <v/>
      </c>
      <c r="C120" s="120" t="str">
        <f>IFERROR(IF(INDEX('1st Open'!$A:$F,MATCH('1st Open Results'!E120,'1st Open'!$F:$F,0),3)&gt;0,INDEX('1st Open'!$A:$F,MATCH('1st Open Results'!E120,'1st Open'!$F:$F,0),3),""),"")</f>
        <v/>
      </c>
      <c r="D120" s="121" t="str">
        <f>IFERROR(IF(SMALL('1st Open'!F:F,K120)&gt;1000,"nt",SMALL('1st Open'!F:F,K120)),"")</f>
        <v/>
      </c>
      <c r="E120" s="159" t="str">
        <f>IF(D120="nt",IFERROR(SMALL('1st Open'!F:F,K120),""),IFERROR(SMALL('1st Open'!F:F,K120),""))</f>
        <v/>
      </c>
      <c r="G120" s="130" t="str">
        <f t="shared" si="3"/>
        <v/>
      </c>
      <c r="K120" s="90">
        <v>119</v>
      </c>
    </row>
    <row r="121" spans="1:11">
      <c r="A121" s="24" t="str">
        <f>IFERROR(IF(INDEX('1st Open'!$A:$F,MATCH('1st Open Results'!$E121,'1st Open'!$F:$F,0),1)&gt;0,INDEX('1st Open'!$A:$F,MATCH('1st Open Results'!$E121,'1st Open'!$F:$F,0),1),""),"")</f>
        <v/>
      </c>
      <c r="B121" s="120" t="str">
        <f>IFERROR(IF(INDEX('1st Open'!$A:$F,MATCH('1st Open Results'!$E121,'1st Open'!$F:$F,0),2)&gt;0,INDEX('1st Open'!$A:$F,MATCH('1st Open Results'!$E121,'1st Open'!$F:$F,0),2),""),"")</f>
        <v/>
      </c>
      <c r="C121" s="120" t="str">
        <f>IFERROR(IF(INDEX('1st Open'!$A:$F,MATCH('1st Open Results'!E121,'1st Open'!$F:$F,0),3)&gt;0,INDEX('1st Open'!$A:$F,MATCH('1st Open Results'!E121,'1st Open'!$F:$F,0),3),""),"")</f>
        <v/>
      </c>
      <c r="D121" s="121" t="str">
        <f>IFERROR(IF(SMALL('1st Open'!F:F,K121)&gt;1000,"nt",SMALL('1st Open'!F:F,K121)),"")</f>
        <v/>
      </c>
      <c r="E121" s="159" t="str">
        <f>IF(D121="nt",IFERROR(SMALL('1st Open'!F:F,K121),""),IFERROR(SMALL('1st Open'!F:F,K121),""))</f>
        <v/>
      </c>
      <c r="G121" s="130" t="str">
        <f t="shared" si="3"/>
        <v/>
      </c>
      <c r="K121" s="90">
        <v>120</v>
      </c>
    </row>
    <row r="122" spans="1:11">
      <c r="A122" s="24" t="str">
        <f>IFERROR(IF(INDEX('1st Open'!$A:$F,MATCH('1st Open Results'!$E122,'1st Open'!$F:$F,0),1)&gt;0,INDEX('1st Open'!$A:$F,MATCH('1st Open Results'!$E122,'1st Open'!$F:$F,0),1),""),"")</f>
        <v/>
      </c>
      <c r="B122" s="120" t="str">
        <f>IFERROR(IF(INDEX('1st Open'!$A:$F,MATCH('1st Open Results'!$E122,'1st Open'!$F:$F,0),2)&gt;0,INDEX('1st Open'!$A:$F,MATCH('1st Open Results'!$E122,'1st Open'!$F:$F,0),2),""),"")</f>
        <v/>
      </c>
      <c r="C122" s="120" t="str">
        <f>IFERROR(IF(INDEX('1st Open'!$A:$F,MATCH('1st Open Results'!E122,'1st Open'!$F:$F,0),3)&gt;0,INDEX('1st Open'!$A:$F,MATCH('1st Open Results'!E122,'1st Open'!$F:$F,0),3),""),"")</f>
        <v/>
      </c>
      <c r="D122" s="121" t="str">
        <f>IFERROR(IF(SMALL('1st Open'!F:F,K122)&gt;1000,"nt",SMALL('1st Open'!F:F,K122)),"")</f>
        <v/>
      </c>
      <c r="E122" s="159" t="str">
        <f>IF(D122="nt",IFERROR(SMALL('1st Open'!F:F,K122),""),IFERROR(SMALL('1st Open'!F:F,K122),""))</f>
        <v/>
      </c>
      <c r="G122" s="130" t="str">
        <f t="shared" si="3"/>
        <v/>
      </c>
      <c r="K122" s="90">
        <v>121</v>
      </c>
    </row>
    <row r="123" spans="1:11">
      <c r="A123" s="24" t="str">
        <f>IFERROR(IF(INDEX('1st Open'!$A:$F,MATCH('1st Open Results'!$E123,'1st Open'!$F:$F,0),1)&gt;0,INDEX('1st Open'!$A:$F,MATCH('1st Open Results'!$E123,'1st Open'!$F:$F,0),1),""),"")</f>
        <v/>
      </c>
      <c r="B123" s="120" t="str">
        <f>IFERROR(IF(INDEX('1st Open'!$A:$F,MATCH('1st Open Results'!$E123,'1st Open'!$F:$F,0),2)&gt;0,INDEX('1st Open'!$A:$F,MATCH('1st Open Results'!$E123,'1st Open'!$F:$F,0),2),""),"")</f>
        <v/>
      </c>
      <c r="C123" s="120" t="str">
        <f>IFERROR(IF(INDEX('1st Open'!$A:$F,MATCH('1st Open Results'!E123,'1st Open'!$F:$F,0),3)&gt;0,INDEX('1st Open'!$A:$F,MATCH('1st Open Results'!E123,'1st Open'!$F:$F,0),3),""),"")</f>
        <v/>
      </c>
      <c r="D123" s="121" t="str">
        <f>IFERROR(IF(SMALL('1st Open'!F:F,K123)&gt;1000,"nt",SMALL('1st Open'!F:F,K123)),"")</f>
        <v/>
      </c>
      <c r="E123" s="159" t="str">
        <f>IF(D123="nt",IFERROR(SMALL('1st Open'!F:F,K123),""),IFERROR(SMALL('1st Open'!F:F,K123),""))</f>
        <v/>
      </c>
      <c r="G123" s="130" t="str">
        <f t="shared" si="3"/>
        <v/>
      </c>
      <c r="K123" s="90">
        <v>122</v>
      </c>
    </row>
    <row r="124" spans="1:11">
      <c r="A124" s="24" t="str">
        <f>IFERROR(IF(INDEX('1st Open'!$A:$F,MATCH('1st Open Results'!$E124,'1st Open'!$F:$F,0),1)&gt;0,INDEX('1st Open'!$A:$F,MATCH('1st Open Results'!$E124,'1st Open'!$F:$F,0),1),""),"")</f>
        <v/>
      </c>
      <c r="B124" s="120" t="str">
        <f>IFERROR(IF(INDEX('1st Open'!$A:$F,MATCH('1st Open Results'!$E124,'1st Open'!$F:$F,0),2)&gt;0,INDEX('1st Open'!$A:$F,MATCH('1st Open Results'!$E124,'1st Open'!$F:$F,0),2),""),"")</f>
        <v/>
      </c>
      <c r="C124" s="120" t="str">
        <f>IFERROR(IF(INDEX('1st Open'!$A:$F,MATCH('1st Open Results'!E124,'1st Open'!$F:$F,0),3)&gt;0,INDEX('1st Open'!$A:$F,MATCH('1st Open Results'!E124,'1st Open'!$F:$F,0),3),""),"")</f>
        <v/>
      </c>
      <c r="D124" s="121" t="str">
        <f>IFERROR(IF(SMALL('1st Open'!F:F,K124)&gt;1000,"nt",SMALL('1st Open'!F:F,K124)),"")</f>
        <v/>
      </c>
      <c r="E124" s="159" t="str">
        <f>IF(D124="nt",IFERROR(SMALL('1st Open'!F:F,K124),""),IFERROR(SMALL('1st Open'!F:F,K124),""))</f>
        <v/>
      </c>
      <c r="G124" s="130" t="str">
        <f t="shared" si="3"/>
        <v/>
      </c>
      <c r="K124" s="90">
        <v>123</v>
      </c>
    </row>
    <row r="125" spans="1:11">
      <c r="A125" s="24" t="str">
        <f>IFERROR(IF(INDEX('1st Open'!$A:$F,MATCH('1st Open Results'!$E125,'1st Open'!$F:$F,0),1)&gt;0,INDEX('1st Open'!$A:$F,MATCH('1st Open Results'!$E125,'1st Open'!$F:$F,0),1),""),"")</f>
        <v/>
      </c>
      <c r="B125" s="120" t="str">
        <f>IFERROR(IF(INDEX('1st Open'!$A:$F,MATCH('1st Open Results'!$E125,'1st Open'!$F:$F,0),2)&gt;0,INDEX('1st Open'!$A:$F,MATCH('1st Open Results'!$E125,'1st Open'!$F:$F,0),2),""),"")</f>
        <v/>
      </c>
      <c r="C125" s="120" t="str">
        <f>IFERROR(IF(INDEX('1st Open'!$A:$F,MATCH('1st Open Results'!E125,'1st Open'!$F:$F,0),3)&gt;0,INDEX('1st Open'!$A:$F,MATCH('1st Open Results'!E125,'1st Open'!$F:$F,0),3),""),"")</f>
        <v/>
      </c>
      <c r="D125" s="121" t="str">
        <f>IFERROR(IF(SMALL('1st Open'!F:F,K125)&gt;1000,"nt",SMALL('1st Open'!F:F,K125)),"")</f>
        <v/>
      </c>
      <c r="E125" s="159" t="str">
        <f>IF(D125="nt",IFERROR(SMALL('1st Open'!F:F,K125),""),IFERROR(SMALL('1st Open'!F:F,K125),""))</f>
        <v/>
      </c>
      <c r="G125" s="130" t="str">
        <f t="shared" si="3"/>
        <v/>
      </c>
      <c r="K125" s="90">
        <v>124</v>
      </c>
    </row>
    <row r="126" spans="1:11">
      <c r="A126" s="24" t="str">
        <f>IFERROR(IF(INDEX('1st Open'!$A:$F,MATCH('1st Open Results'!$E126,'1st Open'!$F:$F,0),1)&gt;0,INDEX('1st Open'!$A:$F,MATCH('1st Open Results'!$E126,'1st Open'!$F:$F,0),1),""),"")</f>
        <v/>
      </c>
      <c r="B126" s="120" t="str">
        <f>IFERROR(IF(INDEX('1st Open'!$A:$F,MATCH('1st Open Results'!$E126,'1st Open'!$F:$F,0),2)&gt;0,INDEX('1st Open'!$A:$F,MATCH('1st Open Results'!$E126,'1st Open'!$F:$F,0),2),""),"")</f>
        <v/>
      </c>
      <c r="C126" s="120" t="str">
        <f>IFERROR(IF(INDEX('1st Open'!$A:$F,MATCH('1st Open Results'!E126,'1st Open'!$F:$F,0),3)&gt;0,INDEX('1st Open'!$A:$F,MATCH('1st Open Results'!E126,'1st Open'!$F:$F,0),3),""),"")</f>
        <v/>
      </c>
      <c r="D126" s="121" t="str">
        <f>IFERROR(IF(SMALL('1st Open'!F:F,K126)&gt;1000,"nt",SMALL('1st Open'!F:F,K126)),"")</f>
        <v/>
      </c>
      <c r="E126" s="159" t="str">
        <f>IF(D126="nt",IFERROR(SMALL('1st Open'!F:F,K126),""),IFERROR(SMALL('1st Open'!F:F,K126),""))</f>
        <v/>
      </c>
      <c r="G126" s="130" t="str">
        <f t="shared" si="3"/>
        <v/>
      </c>
      <c r="K126" s="90">
        <v>125</v>
      </c>
    </row>
    <row r="127" spans="1:11">
      <c r="A127" s="24" t="str">
        <f>IFERROR(IF(INDEX('1st Open'!$A:$F,MATCH('1st Open Results'!$E127,'1st Open'!$F:$F,0),1)&gt;0,INDEX('1st Open'!$A:$F,MATCH('1st Open Results'!$E127,'1st Open'!$F:$F,0),1),""),"")</f>
        <v/>
      </c>
      <c r="B127" s="120" t="str">
        <f>IFERROR(IF(INDEX('1st Open'!$A:$F,MATCH('1st Open Results'!$E127,'1st Open'!$F:$F,0),2)&gt;0,INDEX('1st Open'!$A:$F,MATCH('1st Open Results'!$E127,'1st Open'!$F:$F,0),2),""),"")</f>
        <v/>
      </c>
      <c r="C127" s="120" t="str">
        <f>IFERROR(IF(INDEX('1st Open'!$A:$F,MATCH('1st Open Results'!E127,'1st Open'!$F:$F,0),3)&gt;0,INDEX('1st Open'!$A:$F,MATCH('1st Open Results'!E127,'1st Open'!$F:$F,0),3),""),"")</f>
        <v/>
      </c>
      <c r="D127" s="121" t="str">
        <f>IFERROR(IF(SMALL('1st Open'!F:F,K127)&gt;1000,"nt",SMALL('1st Open'!F:F,K127)),"")</f>
        <v/>
      </c>
      <c r="E127" s="159" t="str">
        <f>IF(D127="nt",IFERROR(SMALL('1st Open'!F:F,K127),""),IFERROR(SMALL('1st Open'!F:F,K127),""))</f>
        <v/>
      </c>
      <c r="G127" s="130" t="str">
        <f t="shared" si="3"/>
        <v/>
      </c>
      <c r="K127" s="90">
        <v>126</v>
      </c>
    </row>
    <row r="128" spans="1:11">
      <c r="A128" s="24" t="str">
        <f>IFERROR(IF(INDEX('1st Open'!$A:$F,MATCH('1st Open Results'!$E128,'1st Open'!$F:$F,0),1)&gt;0,INDEX('1st Open'!$A:$F,MATCH('1st Open Results'!$E128,'1st Open'!$F:$F,0),1),""),"")</f>
        <v/>
      </c>
      <c r="B128" s="120" t="str">
        <f>IFERROR(IF(INDEX('1st Open'!$A:$F,MATCH('1st Open Results'!$E128,'1st Open'!$F:$F,0),2)&gt;0,INDEX('1st Open'!$A:$F,MATCH('1st Open Results'!$E128,'1st Open'!$F:$F,0),2),""),"")</f>
        <v/>
      </c>
      <c r="C128" s="120" t="str">
        <f>IFERROR(IF(INDEX('1st Open'!$A:$F,MATCH('1st Open Results'!E128,'1st Open'!$F:$F,0),3)&gt;0,INDEX('1st Open'!$A:$F,MATCH('1st Open Results'!E128,'1st Open'!$F:$F,0),3),""),"")</f>
        <v/>
      </c>
      <c r="D128" s="121" t="str">
        <f>IFERROR(IF(SMALL('1st Open'!F:F,K128)&gt;1000,"nt",SMALL('1st Open'!F:F,K128)),"")</f>
        <v/>
      </c>
      <c r="E128" s="159" t="str">
        <f>IF(D128="nt",IFERROR(SMALL('1st Open'!F:F,K128),""),IFERROR(SMALL('1st Open'!F:F,K128),""))</f>
        <v/>
      </c>
      <c r="G128" s="130" t="str">
        <f t="shared" si="3"/>
        <v/>
      </c>
      <c r="K128" s="90">
        <v>127</v>
      </c>
    </row>
    <row r="129" spans="1:11">
      <c r="A129" s="24" t="str">
        <f>IFERROR(IF(INDEX('1st Open'!$A:$F,MATCH('1st Open Results'!$E129,'1st Open'!$F:$F,0),1)&gt;0,INDEX('1st Open'!$A:$F,MATCH('1st Open Results'!$E129,'1st Open'!$F:$F,0),1),""),"")</f>
        <v/>
      </c>
      <c r="B129" s="120" t="str">
        <f>IFERROR(IF(INDEX('1st Open'!$A:$F,MATCH('1st Open Results'!$E129,'1st Open'!$F:$F,0),2)&gt;0,INDEX('1st Open'!$A:$F,MATCH('1st Open Results'!$E129,'1st Open'!$F:$F,0),2),""),"")</f>
        <v/>
      </c>
      <c r="C129" s="120" t="str">
        <f>IFERROR(IF(INDEX('1st Open'!$A:$F,MATCH('1st Open Results'!E129,'1st Open'!$F:$F,0),3)&gt;0,INDEX('1st Open'!$A:$F,MATCH('1st Open Results'!E129,'1st Open'!$F:$F,0),3),""),"")</f>
        <v/>
      </c>
      <c r="D129" s="121" t="str">
        <f>IFERROR(IF(SMALL('1st Open'!F:F,K129)&gt;1000,"nt",SMALL('1st Open'!F:F,K129)),"")</f>
        <v/>
      </c>
      <c r="E129" s="159" t="str">
        <f>IF(D129="nt",IFERROR(SMALL('1st Open'!F:F,K129),""),IFERROR(SMALL('1st Open'!F:F,K129),""))</f>
        <v/>
      </c>
      <c r="G129" s="130" t="str">
        <f t="shared" si="3"/>
        <v/>
      </c>
      <c r="K129" s="90">
        <v>128</v>
      </c>
    </row>
    <row r="130" spans="1:11">
      <c r="A130" s="24" t="str">
        <f>IFERROR(IF(INDEX('1st Open'!$A:$F,MATCH('1st Open Results'!$E130,'1st Open'!$F:$F,0),1)&gt;0,INDEX('1st Open'!$A:$F,MATCH('1st Open Results'!$E130,'1st Open'!$F:$F,0),1),""),"")</f>
        <v/>
      </c>
      <c r="B130" s="120" t="str">
        <f>IFERROR(IF(INDEX('1st Open'!$A:$F,MATCH('1st Open Results'!$E130,'1st Open'!$F:$F,0),2)&gt;0,INDEX('1st Open'!$A:$F,MATCH('1st Open Results'!$E130,'1st Open'!$F:$F,0),2),""),"")</f>
        <v/>
      </c>
      <c r="C130" s="120" t="str">
        <f>IFERROR(IF(INDEX('1st Open'!$A:$F,MATCH('1st Open Results'!E130,'1st Open'!$F:$F,0),3)&gt;0,INDEX('1st Open'!$A:$F,MATCH('1st Open Results'!E130,'1st Open'!$F:$F,0),3),""),"")</f>
        <v/>
      </c>
      <c r="D130" s="121" t="str">
        <f>IFERROR(IF(SMALL('1st Open'!F:F,K130)&gt;1000,"nt",SMALL('1st Open'!F:F,K130)),"")</f>
        <v/>
      </c>
      <c r="E130" s="159" t="str">
        <f>IF(D130="nt",IFERROR(SMALL('1st Open'!F:F,K130),""),IFERROR(SMALL('1st Open'!F:F,K130),""))</f>
        <v/>
      </c>
      <c r="G130" s="130" t="str">
        <f t="shared" si="3"/>
        <v/>
      </c>
      <c r="K130" s="90">
        <v>129</v>
      </c>
    </row>
    <row r="131" spans="1:11">
      <c r="A131" s="24" t="str">
        <f>IFERROR(IF(INDEX('1st Open'!$A:$F,MATCH('1st Open Results'!$E131,'1st Open'!$F:$F,0),1)&gt;0,INDEX('1st Open'!$A:$F,MATCH('1st Open Results'!$E131,'1st Open'!$F:$F,0),1),""),"")</f>
        <v/>
      </c>
      <c r="B131" s="120" t="str">
        <f>IFERROR(IF(INDEX('1st Open'!$A:$F,MATCH('1st Open Results'!$E131,'1st Open'!$F:$F,0),2)&gt;0,INDEX('1st Open'!$A:$F,MATCH('1st Open Results'!$E131,'1st Open'!$F:$F,0),2),""),"")</f>
        <v/>
      </c>
      <c r="C131" s="120" t="str">
        <f>IFERROR(IF(INDEX('1st Open'!$A:$F,MATCH('1st Open Results'!E131,'1st Open'!$F:$F,0),3)&gt;0,INDEX('1st Open'!$A:$F,MATCH('1st Open Results'!E131,'1st Open'!$F:$F,0),3),""),"")</f>
        <v/>
      </c>
      <c r="D131" s="121" t="str">
        <f>IFERROR(IF(SMALL('1st Open'!F:F,K131)&gt;1000,"nt",SMALL('1st Open'!F:F,K131)),"")</f>
        <v/>
      </c>
      <c r="E131" s="159" t="str">
        <f>IF(D131="nt",IFERROR(SMALL('1st Open'!F:F,K131),""),IFERROR(SMALL('1st Open'!F:F,K131),""))</f>
        <v/>
      </c>
      <c r="G131" s="130" t="str">
        <f t="shared" ref="G131:G194" si="4">IFERROR(VLOOKUP(D131,$H$3:$I$7,2,FALSE),"")</f>
        <v/>
      </c>
      <c r="K131" s="90">
        <v>130</v>
      </c>
    </row>
    <row r="132" spans="1:11">
      <c r="A132" s="24" t="str">
        <f>IFERROR(IF(INDEX('1st Open'!$A:$F,MATCH('1st Open Results'!$E132,'1st Open'!$F:$F,0),1)&gt;0,INDEX('1st Open'!$A:$F,MATCH('1st Open Results'!$E132,'1st Open'!$F:$F,0),1),""),"")</f>
        <v/>
      </c>
      <c r="B132" s="120" t="str">
        <f>IFERROR(IF(INDEX('1st Open'!$A:$F,MATCH('1st Open Results'!$E132,'1st Open'!$F:$F,0),2)&gt;0,INDEX('1st Open'!$A:$F,MATCH('1st Open Results'!$E132,'1st Open'!$F:$F,0),2),""),"")</f>
        <v/>
      </c>
      <c r="C132" s="120" t="str">
        <f>IFERROR(IF(INDEX('1st Open'!$A:$F,MATCH('1st Open Results'!E132,'1st Open'!$F:$F,0),3)&gt;0,INDEX('1st Open'!$A:$F,MATCH('1st Open Results'!E132,'1st Open'!$F:$F,0),3),""),"")</f>
        <v/>
      </c>
      <c r="D132" s="121" t="str">
        <f>IFERROR(IF(SMALL('1st Open'!F:F,K132)&gt;1000,"nt",SMALL('1st Open'!F:F,K132)),"")</f>
        <v/>
      </c>
      <c r="E132" s="159" t="str">
        <f>IF(D132="nt",IFERROR(SMALL('1st Open'!F:F,K132),""),IFERROR(SMALL('1st Open'!F:F,K132),""))</f>
        <v/>
      </c>
      <c r="G132" s="130" t="str">
        <f t="shared" si="4"/>
        <v/>
      </c>
      <c r="K132" s="90">
        <v>131</v>
      </c>
    </row>
    <row r="133" spans="1:11">
      <c r="A133" s="24" t="str">
        <f>IFERROR(IF(INDEX('1st Open'!$A:$F,MATCH('1st Open Results'!$E133,'1st Open'!$F:$F,0),1)&gt;0,INDEX('1st Open'!$A:$F,MATCH('1st Open Results'!$E133,'1st Open'!$F:$F,0),1),""),"")</f>
        <v/>
      </c>
      <c r="B133" s="120" t="str">
        <f>IFERROR(IF(INDEX('1st Open'!$A:$F,MATCH('1st Open Results'!$E133,'1st Open'!$F:$F,0),2)&gt;0,INDEX('1st Open'!$A:$F,MATCH('1st Open Results'!$E133,'1st Open'!$F:$F,0),2),""),"")</f>
        <v/>
      </c>
      <c r="C133" s="120" t="str">
        <f>IFERROR(IF(INDEX('1st Open'!$A:$F,MATCH('1st Open Results'!E133,'1st Open'!$F:$F,0),3)&gt;0,INDEX('1st Open'!$A:$F,MATCH('1st Open Results'!E133,'1st Open'!$F:$F,0),3),""),"")</f>
        <v/>
      </c>
      <c r="D133" s="121" t="str">
        <f>IFERROR(IF(SMALL('1st Open'!F:F,K133)&gt;1000,"nt",SMALL('1st Open'!F:F,K133)),"")</f>
        <v/>
      </c>
      <c r="E133" s="159" t="str">
        <f>IF(D133="nt",IFERROR(SMALL('1st Open'!F:F,K133),""),IFERROR(SMALL('1st Open'!F:F,K133),""))</f>
        <v/>
      </c>
      <c r="G133" s="130" t="str">
        <f t="shared" si="4"/>
        <v/>
      </c>
      <c r="K133" s="90">
        <v>132</v>
      </c>
    </row>
    <row r="134" spans="1:11">
      <c r="A134" s="24" t="str">
        <f>IFERROR(IF(INDEX('1st Open'!$A:$F,MATCH('1st Open Results'!$E134,'1st Open'!$F:$F,0),1)&gt;0,INDEX('1st Open'!$A:$F,MATCH('1st Open Results'!$E134,'1st Open'!$F:$F,0),1),""),"")</f>
        <v/>
      </c>
      <c r="B134" s="120" t="str">
        <f>IFERROR(IF(INDEX('1st Open'!$A:$F,MATCH('1st Open Results'!$E134,'1st Open'!$F:$F,0),2)&gt;0,INDEX('1st Open'!$A:$F,MATCH('1st Open Results'!$E134,'1st Open'!$F:$F,0),2),""),"")</f>
        <v/>
      </c>
      <c r="C134" s="120" t="str">
        <f>IFERROR(IF(INDEX('1st Open'!$A:$F,MATCH('1st Open Results'!E134,'1st Open'!$F:$F,0),3)&gt;0,INDEX('1st Open'!$A:$F,MATCH('1st Open Results'!E134,'1st Open'!$F:$F,0),3),""),"")</f>
        <v/>
      </c>
      <c r="D134" s="121" t="str">
        <f>IFERROR(IF(SMALL('1st Open'!F:F,K134)&gt;1000,"nt",SMALL('1st Open'!F:F,K134)),"")</f>
        <v/>
      </c>
      <c r="E134" s="159" t="str">
        <f>IF(D134="nt",IFERROR(SMALL('1st Open'!F:F,K134),""),IFERROR(SMALL('1st Open'!F:F,K134),""))</f>
        <v/>
      </c>
      <c r="G134" s="130" t="str">
        <f t="shared" si="4"/>
        <v/>
      </c>
      <c r="K134" s="90">
        <v>133</v>
      </c>
    </row>
    <row r="135" spans="1:11">
      <c r="A135" s="24" t="str">
        <f>IFERROR(IF(INDEX('1st Open'!$A:$F,MATCH('1st Open Results'!$E135,'1st Open'!$F:$F,0),1)&gt;0,INDEX('1st Open'!$A:$F,MATCH('1st Open Results'!$E135,'1st Open'!$F:$F,0),1),""),"")</f>
        <v/>
      </c>
      <c r="B135" s="120" t="str">
        <f>IFERROR(IF(INDEX('1st Open'!$A:$F,MATCH('1st Open Results'!$E135,'1st Open'!$F:$F,0),2)&gt;0,INDEX('1st Open'!$A:$F,MATCH('1st Open Results'!$E135,'1st Open'!$F:$F,0),2),""),"")</f>
        <v/>
      </c>
      <c r="C135" s="120" t="str">
        <f>IFERROR(IF(INDEX('1st Open'!$A:$F,MATCH('1st Open Results'!E135,'1st Open'!$F:$F,0),3)&gt;0,INDEX('1st Open'!$A:$F,MATCH('1st Open Results'!E135,'1st Open'!$F:$F,0),3),""),"")</f>
        <v/>
      </c>
      <c r="D135" s="121" t="str">
        <f>IFERROR(IF(SMALL('1st Open'!F:F,K135)&gt;1000,"nt",SMALL('1st Open'!F:F,K135)),"")</f>
        <v/>
      </c>
      <c r="E135" s="159" t="str">
        <f>IF(D135="nt",IFERROR(SMALL('1st Open'!F:F,K135),""),IFERROR(SMALL('1st Open'!F:F,K135),""))</f>
        <v/>
      </c>
      <c r="G135" s="130" t="str">
        <f t="shared" si="4"/>
        <v/>
      </c>
      <c r="K135" s="90">
        <v>134</v>
      </c>
    </row>
    <row r="136" spans="1:11">
      <c r="A136" s="24" t="str">
        <f>IFERROR(IF(INDEX('1st Open'!$A:$F,MATCH('1st Open Results'!$E136,'1st Open'!$F:$F,0),1)&gt;0,INDEX('1st Open'!$A:$F,MATCH('1st Open Results'!$E136,'1st Open'!$F:$F,0),1),""),"")</f>
        <v/>
      </c>
      <c r="B136" s="120" t="str">
        <f>IFERROR(IF(INDEX('1st Open'!$A:$F,MATCH('1st Open Results'!$E136,'1st Open'!$F:$F,0),2)&gt;0,INDEX('1st Open'!$A:$F,MATCH('1st Open Results'!$E136,'1st Open'!$F:$F,0),2),""),"")</f>
        <v/>
      </c>
      <c r="C136" s="120" t="str">
        <f>IFERROR(IF(INDEX('1st Open'!$A:$F,MATCH('1st Open Results'!E136,'1st Open'!$F:$F,0),3)&gt;0,INDEX('1st Open'!$A:$F,MATCH('1st Open Results'!E136,'1st Open'!$F:$F,0),3),""),"")</f>
        <v/>
      </c>
      <c r="D136" s="121" t="str">
        <f>IFERROR(IF(SMALL('1st Open'!F:F,K136)&gt;1000,"nt",SMALL('1st Open'!F:F,K136)),"")</f>
        <v/>
      </c>
      <c r="E136" s="159" t="str">
        <f>IF(D136="nt",IFERROR(SMALL('1st Open'!F:F,K136),""),IFERROR(SMALL('1st Open'!F:F,K136),""))</f>
        <v/>
      </c>
      <c r="G136" s="130" t="str">
        <f t="shared" si="4"/>
        <v/>
      </c>
      <c r="K136" s="90">
        <v>135</v>
      </c>
    </row>
    <row r="137" spans="1:11">
      <c r="A137" s="24" t="str">
        <f>IFERROR(IF(INDEX('1st Open'!$A:$F,MATCH('1st Open Results'!$E137,'1st Open'!$F:$F,0),1)&gt;0,INDEX('1st Open'!$A:$F,MATCH('1st Open Results'!$E137,'1st Open'!$F:$F,0),1),""),"")</f>
        <v/>
      </c>
      <c r="B137" s="120" t="str">
        <f>IFERROR(IF(INDEX('1st Open'!$A:$F,MATCH('1st Open Results'!$E137,'1st Open'!$F:$F,0),2)&gt;0,INDEX('1st Open'!$A:$F,MATCH('1st Open Results'!$E137,'1st Open'!$F:$F,0),2),""),"")</f>
        <v/>
      </c>
      <c r="C137" s="120" t="str">
        <f>IFERROR(IF(INDEX('1st Open'!$A:$F,MATCH('1st Open Results'!E137,'1st Open'!$F:$F,0),3)&gt;0,INDEX('1st Open'!$A:$F,MATCH('1st Open Results'!E137,'1st Open'!$F:$F,0),3),""),"")</f>
        <v/>
      </c>
      <c r="D137" s="121" t="str">
        <f>IFERROR(IF(SMALL('1st Open'!F:F,K137)&gt;1000,"nt",SMALL('1st Open'!F:F,K137)),"")</f>
        <v/>
      </c>
      <c r="E137" s="159" t="str">
        <f>IF(D137="nt",IFERROR(SMALL('1st Open'!F:F,K137),""),IFERROR(SMALL('1st Open'!F:F,K137),""))</f>
        <v/>
      </c>
      <c r="G137" s="130" t="str">
        <f t="shared" si="4"/>
        <v/>
      </c>
      <c r="K137" s="90">
        <v>136</v>
      </c>
    </row>
    <row r="138" spans="1:11">
      <c r="A138" s="24" t="str">
        <f>IFERROR(IF(INDEX('1st Open'!$A:$F,MATCH('1st Open Results'!$E138,'1st Open'!$F:$F,0),1)&gt;0,INDEX('1st Open'!$A:$F,MATCH('1st Open Results'!$E138,'1st Open'!$F:$F,0),1),""),"")</f>
        <v/>
      </c>
      <c r="B138" s="120" t="str">
        <f>IFERROR(IF(INDEX('1st Open'!$A:$F,MATCH('1st Open Results'!$E138,'1st Open'!$F:$F,0),2)&gt;0,INDEX('1st Open'!$A:$F,MATCH('1st Open Results'!$E138,'1st Open'!$F:$F,0),2),""),"")</f>
        <v/>
      </c>
      <c r="C138" s="120" t="str">
        <f>IFERROR(IF(INDEX('1st Open'!$A:$F,MATCH('1st Open Results'!E138,'1st Open'!$F:$F,0),3)&gt;0,INDEX('1st Open'!$A:$F,MATCH('1st Open Results'!E138,'1st Open'!$F:$F,0),3),""),"")</f>
        <v/>
      </c>
      <c r="D138" s="121" t="str">
        <f>IFERROR(IF(SMALL('1st Open'!F:F,K138)&gt;1000,"nt",SMALL('1st Open'!F:F,K138)),"")</f>
        <v/>
      </c>
      <c r="E138" s="159" t="str">
        <f>IF(D138="nt",IFERROR(SMALL('1st Open'!F:F,K138),""),IFERROR(SMALL('1st Open'!F:F,K138),""))</f>
        <v/>
      </c>
      <c r="G138" s="130" t="str">
        <f t="shared" si="4"/>
        <v/>
      </c>
      <c r="K138" s="90">
        <v>137</v>
      </c>
    </row>
    <row r="139" spans="1:11">
      <c r="A139" s="24" t="str">
        <f>IFERROR(IF(INDEX('1st Open'!$A:$F,MATCH('1st Open Results'!$E139,'1st Open'!$F:$F,0),1)&gt;0,INDEX('1st Open'!$A:$F,MATCH('1st Open Results'!$E139,'1st Open'!$F:$F,0),1),""),"")</f>
        <v/>
      </c>
      <c r="B139" s="120" t="str">
        <f>IFERROR(IF(INDEX('1st Open'!$A:$F,MATCH('1st Open Results'!$E139,'1st Open'!$F:$F,0),2)&gt;0,INDEX('1st Open'!$A:$F,MATCH('1st Open Results'!$E139,'1st Open'!$F:$F,0),2),""),"")</f>
        <v/>
      </c>
      <c r="C139" s="120" t="str">
        <f>IFERROR(IF(INDEX('1st Open'!$A:$F,MATCH('1st Open Results'!E139,'1st Open'!$F:$F,0),3)&gt;0,INDEX('1st Open'!$A:$F,MATCH('1st Open Results'!E139,'1st Open'!$F:$F,0),3),""),"")</f>
        <v/>
      </c>
      <c r="D139" s="121" t="str">
        <f>IFERROR(IF(SMALL('1st Open'!F:F,K139)&gt;1000,"nt",SMALL('1st Open'!F:F,K139)),"")</f>
        <v/>
      </c>
      <c r="E139" s="159" t="str">
        <f>IF(D139="nt",IFERROR(SMALL('1st Open'!F:F,K139),""),IFERROR(SMALL('1st Open'!F:F,K139),""))</f>
        <v/>
      </c>
      <c r="G139" s="130" t="str">
        <f t="shared" si="4"/>
        <v/>
      </c>
      <c r="K139" s="90">
        <v>138</v>
      </c>
    </row>
    <row r="140" spans="1:11">
      <c r="A140" s="24" t="str">
        <f>IFERROR(IF(INDEX('1st Open'!$A:$F,MATCH('1st Open Results'!$E140,'1st Open'!$F:$F,0),1)&gt;0,INDEX('1st Open'!$A:$F,MATCH('1st Open Results'!$E140,'1st Open'!$F:$F,0),1),""),"")</f>
        <v/>
      </c>
      <c r="B140" s="120" t="str">
        <f>IFERROR(IF(INDEX('1st Open'!$A:$F,MATCH('1st Open Results'!$E140,'1st Open'!$F:$F,0),2)&gt;0,INDEX('1st Open'!$A:$F,MATCH('1st Open Results'!$E140,'1st Open'!$F:$F,0),2),""),"")</f>
        <v/>
      </c>
      <c r="C140" s="120" t="str">
        <f>IFERROR(IF(INDEX('1st Open'!$A:$F,MATCH('1st Open Results'!E140,'1st Open'!$F:$F,0),3)&gt;0,INDEX('1st Open'!$A:$F,MATCH('1st Open Results'!E140,'1st Open'!$F:$F,0),3),""),"")</f>
        <v/>
      </c>
      <c r="D140" s="121" t="str">
        <f>IFERROR(IF(SMALL('1st Open'!F:F,K140)&gt;1000,"nt",SMALL('1st Open'!F:F,K140)),"")</f>
        <v/>
      </c>
      <c r="E140" s="159" t="str">
        <f>IF(D140="nt",IFERROR(SMALL('1st Open'!F:F,K140),""),IFERROR(SMALL('1st Open'!F:F,K140),""))</f>
        <v/>
      </c>
      <c r="G140" s="130" t="str">
        <f t="shared" si="4"/>
        <v/>
      </c>
      <c r="K140" s="90">
        <v>139</v>
      </c>
    </row>
    <row r="141" spans="1:11">
      <c r="A141" s="24" t="str">
        <f>IFERROR(IF(INDEX('1st Open'!$A:$F,MATCH('1st Open Results'!$E141,'1st Open'!$F:$F,0),1)&gt;0,INDEX('1st Open'!$A:$F,MATCH('1st Open Results'!$E141,'1st Open'!$F:$F,0),1),""),"")</f>
        <v/>
      </c>
      <c r="B141" s="120" t="str">
        <f>IFERROR(IF(INDEX('1st Open'!$A:$F,MATCH('1st Open Results'!$E141,'1st Open'!$F:$F,0),2)&gt;0,INDEX('1st Open'!$A:$F,MATCH('1st Open Results'!$E141,'1st Open'!$F:$F,0),2),""),"")</f>
        <v/>
      </c>
      <c r="C141" s="120" t="str">
        <f>IFERROR(IF(INDEX('1st Open'!$A:$F,MATCH('1st Open Results'!E141,'1st Open'!$F:$F,0),3)&gt;0,INDEX('1st Open'!$A:$F,MATCH('1st Open Results'!E141,'1st Open'!$F:$F,0),3),""),"")</f>
        <v/>
      </c>
      <c r="D141" s="121" t="str">
        <f>IFERROR(IF(SMALL('1st Open'!F:F,K141)&gt;1000,"nt",SMALL('1st Open'!F:F,K141)),"")</f>
        <v/>
      </c>
      <c r="E141" s="159" t="str">
        <f>IF(D141="nt",IFERROR(SMALL('1st Open'!F:F,K141),""),IFERROR(SMALL('1st Open'!F:F,K141),""))</f>
        <v/>
      </c>
      <c r="G141" s="130" t="str">
        <f t="shared" si="4"/>
        <v/>
      </c>
      <c r="K141" s="90">
        <v>140</v>
      </c>
    </row>
    <row r="142" spans="1:11">
      <c r="A142" s="24" t="str">
        <f>IFERROR(IF(INDEX('1st Open'!$A:$F,MATCH('1st Open Results'!$E142,'1st Open'!$F:$F,0),1)&gt;0,INDEX('1st Open'!$A:$F,MATCH('1st Open Results'!$E142,'1st Open'!$F:$F,0),1),""),"")</f>
        <v/>
      </c>
      <c r="B142" s="120" t="str">
        <f>IFERROR(IF(INDEX('1st Open'!$A:$F,MATCH('1st Open Results'!$E142,'1st Open'!$F:$F,0),2)&gt;0,INDEX('1st Open'!$A:$F,MATCH('1st Open Results'!$E142,'1st Open'!$F:$F,0),2),""),"")</f>
        <v/>
      </c>
      <c r="C142" s="120" t="str">
        <f>IFERROR(IF(INDEX('1st Open'!$A:$F,MATCH('1st Open Results'!E142,'1st Open'!$F:$F,0),3)&gt;0,INDEX('1st Open'!$A:$F,MATCH('1st Open Results'!E142,'1st Open'!$F:$F,0),3),""),"")</f>
        <v/>
      </c>
      <c r="D142" s="121" t="str">
        <f>IFERROR(IF(SMALL('1st Open'!F:F,K142)&gt;1000,"nt",SMALL('1st Open'!F:F,K142)),"")</f>
        <v/>
      </c>
      <c r="E142" s="159" t="str">
        <f>IF(D142="nt",IFERROR(SMALL('1st Open'!F:F,K142),""),IFERROR(SMALL('1st Open'!F:F,K142),""))</f>
        <v/>
      </c>
      <c r="G142" s="130" t="str">
        <f t="shared" si="4"/>
        <v/>
      </c>
      <c r="K142" s="90">
        <v>141</v>
      </c>
    </row>
    <row r="143" spans="1:11">
      <c r="A143" s="24" t="str">
        <f>IFERROR(IF(INDEX('1st Open'!$A:$F,MATCH('1st Open Results'!$E143,'1st Open'!$F:$F,0),1)&gt;0,INDEX('1st Open'!$A:$F,MATCH('1st Open Results'!$E143,'1st Open'!$F:$F,0),1),""),"")</f>
        <v/>
      </c>
      <c r="B143" s="120" t="str">
        <f>IFERROR(IF(INDEX('1st Open'!$A:$F,MATCH('1st Open Results'!$E143,'1st Open'!$F:$F,0),2)&gt;0,INDEX('1st Open'!$A:$F,MATCH('1st Open Results'!$E143,'1st Open'!$F:$F,0),2),""),"")</f>
        <v/>
      </c>
      <c r="C143" s="120" t="str">
        <f>IFERROR(IF(INDEX('1st Open'!$A:$F,MATCH('1st Open Results'!E143,'1st Open'!$F:$F,0),3)&gt;0,INDEX('1st Open'!$A:$F,MATCH('1st Open Results'!E143,'1st Open'!$F:$F,0),3),""),"")</f>
        <v/>
      </c>
      <c r="D143" s="121" t="str">
        <f>IFERROR(IF(SMALL('1st Open'!F:F,K143)&gt;1000,"nt",SMALL('1st Open'!F:F,K143)),"")</f>
        <v/>
      </c>
      <c r="E143" s="159" t="str">
        <f>IF(D143="nt",IFERROR(SMALL('1st Open'!F:F,K143),""),IFERROR(SMALL('1st Open'!F:F,K143),""))</f>
        <v/>
      </c>
      <c r="G143" s="130" t="str">
        <f t="shared" si="4"/>
        <v/>
      </c>
      <c r="K143" s="90">
        <v>142</v>
      </c>
    </row>
    <row r="144" spans="1:11">
      <c r="A144" s="24" t="str">
        <f>IFERROR(IF(INDEX('1st Open'!$A:$F,MATCH('1st Open Results'!$E144,'1st Open'!$F:$F,0),1)&gt;0,INDEX('1st Open'!$A:$F,MATCH('1st Open Results'!$E144,'1st Open'!$F:$F,0),1),""),"")</f>
        <v/>
      </c>
      <c r="B144" s="120" t="str">
        <f>IFERROR(IF(INDEX('1st Open'!$A:$F,MATCH('1st Open Results'!$E144,'1st Open'!$F:$F,0),2)&gt;0,INDEX('1st Open'!$A:$F,MATCH('1st Open Results'!$E144,'1st Open'!$F:$F,0),2),""),"")</f>
        <v/>
      </c>
      <c r="C144" s="120" t="str">
        <f>IFERROR(IF(INDEX('1st Open'!$A:$F,MATCH('1st Open Results'!E144,'1st Open'!$F:$F,0),3)&gt;0,INDEX('1st Open'!$A:$F,MATCH('1st Open Results'!E144,'1st Open'!$F:$F,0),3),""),"")</f>
        <v/>
      </c>
      <c r="D144" s="121" t="str">
        <f>IFERROR(IF(SMALL('1st Open'!F:F,K144)&gt;1000,"nt",SMALL('1st Open'!F:F,K144)),"")</f>
        <v/>
      </c>
      <c r="E144" s="159" t="str">
        <f>IF(D144="nt",IFERROR(SMALL('1st Open'!F:F,K144),""),IFERROR(SMALL('1st Open'!F:F,K144),""))</f>
        <v/>
      </c>
      <c r="G144" s="130" t="str">
        <f t="shared" si="4"/>
        <v/>
      </c>
      <c r="K144" s="90">
        <v>143</v>
      </c>
    </row>
    <row r="145" spans="1:11">
      <c r="A145" s="24" t="str">
        <f>IFERROR(IF(INDEX('1st Open'!$A:$F,MATCH('1st Open Results'!$E145,'1st Open'!$F:$F,0),1)&gt;0,INDEX('1st Open'!$A:$F,MATCH('1st Open Results'!$E145,'1st Open'!$F:$F,0),1),""),"")</f>
        <v/>
      </c>
      <c r="B145" s="120" t="str">
        <f>IFERROR(IF(INDEX('1st Open'!$A:$F,MATCH('1st Open Results'!$E145,'1st Open'!$F:$F,0),2)&gt;0,INDEX('1st Open'!$A:$F,MATCH('1st Open Results'!$E145,'1st Open'!$F:$F,0),2),""),"")</f>
        <v/>
      </c>
      <c r="C145" s="120" t="str">
        <f>IFERROR(IF(INDEX('1st Open'!$A:$F,MATCH('1st Open Results'!E145,'1st Open'!$F:$F,0),3)&gt;0,INDEX('1st Open'!$A:$F,MATCH('1st Open Results'!E145,'1st Open'!$F:$F,0),3),""),"")</f>
        <v/>
      </c>
      <c r="D145" s="121" t="str">
        <f>IFERROR(IF(SMALL('1st Open'!F:F,K145)&gt;1000,"nt",SMALL('1st Open'!F:F,K145)),"")</f>
        <v/>
      </c>
      <c r="E145" s="159" t="str">
        <f>IF(D145="nt",IFERROR(SMALL('1st Open'!F:F,K145),""),IFERROR(SMALL('1st Open'!F:F,K145),""))</f>
        <v/>
      </c>
      <c r="G145" s="130" t="str">
        <f t="shared" si="4"/>
        <v/>
      </c>
      <c r="K145" s="90">
        <v>144</v>
      </c>
    </row>
    <row r="146" spans="1:11">
      <c r="A146" s="24" t="str">
        <f>IFERROR(IF(INDEX('1st Open'!$A:$F,MATCH('1st Open Results'!$E146,'1st Open'!$F:$F,0),1)&gt;0,INDEX('1st Open'!$A:$F,MATCH('1st Open Results'!$E146,'1st Open'!$F:$F,0),1),""),"")</f>
        <v/>
      </c>
      <c r="B146" s="120" t="str">
        <f>IFERROR(IF(INDEX('1st Open'!$A:$F,MATCH('1st Open Results'!$E146,'1st Open'!$F:$F,0),2)&gt;0,INDEX('1st Open'!$A:$F,MATCH('1st Open Results'!$E146,'1st Open'!$F:$F,0),2),""),"")</f>
        <v/>
      </c>
      <c r="C146" s="120" t="str">
        <f>IFERROR(IF(INDEX('1st Open'!$A:$F,MATCH('1st Open Results'!E146,'1st Open'!$F:$F,0),3)&gt;0,INDEX('1st Open'!$A:$F,MATCH('1st Open Results'!E146,'1st Open'!$F:$F,0),3),""),"")</f>
        <v/>
      </c>
      <c r="D146" s="121" t="str">
        <f>IFERROR(IF(SMALL('1st Open'!F:F,K146)&gt;1000,"nt",SMALL('1st Open'!F:F,K146)),"")</f>
        <v/>
      </c>
      <c r="E146" s="159" t="str">
        <f>IF(D146="nt",IFERROR(SMALL('1st Open'!F:F,K146),""),IFERROR(SMALL('1st Open'!F:F,K146),""))</f>
        <v/>
      </c>
      <c r="G146" s="130" t="str">
        <f t="shared" si="4"/>
        <v/>
      </c>
      <c r="K146" s="90">
        <v>145</v>
      </c>
    </row>
    <row r="147" spans="1:11">
      <c r="A147" s="24" t="str">
        <f>IFERROR(IF(INDEX('1st Open'!$A:$F,MATCH('1st Open Results'!$E147,'1st Open'!$F:$F,0),1)&gt;0,INDEX('1st Open'!$A:$F,MATCH('1st Open Results'!$E147,'1st Open'!$F:$F,0),1),""),"")</f>
        <v/>
      </c>
      <c r="B147" s="120" t="str">
        <f>IFERROR(IF(INDEX('1st Open'!$A:$F,MATCH('1st Open Results'!$E147,'1st Open'!$F:$F,0),2)&gt;0,INDEX('1st Open'!$A:$F,MATCH('1st Open Results'!$E147,'1st Open'!$F:$F,0),2),""),"")</f>
        <v/>
      </c>
      <c r="C147" s="120" t="str">
        <f>IFERROR(IF(INDEX('1st Open'!$A:$F,MATCH('1st Open Results'!E147,'1st Open'!$F:$F,0),3)&gt;0,INDEX('1st Open'!$A:$F,MATCH('1st Open Results'!E147,'1st Open'!$F:$F,0),3),""),"")</f>
        <v/>
      </c>
      <c r="D147" s="121" t="str">
        <f>IFERROR(IF(SMALL('1st Open'!F:F,K147)&gt;1000,"nt",SMALL('1st Open'!F:F,K147)),"")</f>
        <v/>
      </c>
      <c r="E147" s="159" t="str">
        <f>IF(D147="nt",IFERROR(SMALL('1st Open'!F:F,K147),""),IFERROR(SMALL('1st Open'!F:F,K147),""))</f>
        <v/>
      </c>
      <c r="G147" s="130" t="str">
        <f t="shared" si="4"/>
        <v/>
      </c>
      <c r="K147" s="90">
        <v>146</v>
      </c>
    </row>
    <row r="148" spans="1:11">
      <c r="A148" s="24" t="str">
        <f>IFERROR(IF(INDEX('1st Open'!$A:$F,MATCH('1st Open Results'!$E148,'1st Open'!$F:$F,0),1)&gt;0,INDEX('1st Open'!$A:$F,MATCH('1st Open Results'!$E148,'1st Open'!$F:$F,0),1),""),"")</f>
        <v/>
      </c>
      <c r="B148" s="120" t="str">
        <f>IFERROR(IF(INDEX('1st Open'!$A:$F,MATCH('1st Open Results'!$E148,'1st Open'!$F:$F,0),2)&gt;0,INDEX('1st Open'!$A:$F,MATCH('1st Open Results'!$E148,'1st Open'!$F:$F,0),2),""),"")</f>
        <v/>
      </c>
      <c r="C148" s="120" t="str">
        <f>IFERROR(IF(INDEX('1st Open'!$A:$F,MATCH('1st Open Results'!E148,'1st Open'!$F:$F,0),3)&gt;0,INDEX('1st Open'!$A:$F,MATCH('1st Open Results'!E148,'1st Open'!$F:$F,0),3),""),"")</f>
        <v/>
      </c>
      <c r="D148" s="121" t="str">
        <f>IFERROR(IF(SMALL('1st Open'!F:F,K148)&gt;1000,"nt",SMALL('1st Open'!F:F,K148)),"")</f>
        <v/>
      </c>
      <c r="E148" s="159" t="str">
        <f>IF(D148="nt",IFERROR(SMALL('1st Open'!F:F,K148),""),IFERROR(SMALL('1st Open'!F:F,K148),""))</f>
        <v/>
      </c>
      <c r="G148" s="130" t="str">
        <f t="shared" si="4"/>
        <v/>
      </c>
      <c r="K148" s="90">
        <v>147</v>
      </c>
    </row>
    <row r="149" spans="1:11">
      <c r="A149" s="24" t="str">
        <f>IFERROR(IF(INDEX('1st Open'!$A:$F,MATCH('1st Open Results'!$E149,'1st Open'!$F:$F,0),1)&gt;0,INDEX('1st Open'!$A:$F,MATCH('1st Open Results'!$E149,'1st Open'!$F:$F,0),1),""),"")</f>
        <v/>
      </c>
      <c r="B149" s="120" t="str">
        <f>IFERROR(IF(INDEX('1st Open'!$A:$F,MATCH('1st Open Results'!$E149,'1st Open'!$F:$F,0),2)&gt;0,INDEX('1st Open'!$A:$F,MATCH('1st Open Results'!$E149,'1st Open'!$F:$F,0),2),""),"")</f>
        <v/>
      </c>
      <c r="C149" s="120" t="str">
        <f>IFERROR(IF(INDEX('1st Open'!$A:$F,MATCH('1st Open Results'!E149,'1st Open'!$F:$F,0),3)&gt;0,INDEX('1st Open'!$A:$F,MATCH('1st Open Results'!E149,'1st Open'!$F:$F,0),3),""),"")</f>
        <v/>
      </c>
      <c r="D149" s="121" t="str">
        <f>IFERROR(IF(SMALL('1st Open'!F:F,K149)&gt;1000,"nt",SMALL('1st Open'!F:F,K149)),"")</f>
        <v/>
      </c>
      <c r="E149" s="159" t="str">
        <f>IF(D149="nt",IFERROR(SMALL('1st Open'!F:F,K149),""),IFERROR(SMALL('1st Open'!F:F,K149),""))</f>
        <v/>
      </c>
      <c r="G149" s="130" t="str">
        <f t="shared" si="4"/>
        <v/>
      </c>
      <c r="K149" s="90">
        <v>148</v>
      </c>
    </row>
    <row r="150" spans="1:11">
      <c r="A150" s="24" t="str">
        <f>IFERROR(IF(INDEX('1st Open'!$A:$F,MATCH('1st Open Results'!$E150,'1st Open'!$F:$F,0),1)&gt;0,INDEX('1st Open'!$A:$F,MATCH('1st Open Results'!$E150,'1st Open'!$F:$F,0),1),""),"")</f>
        <v/>
      </c>
      <c r="B150" s="120" t="str">
        <f>IFERROR(IF(INDEX('1st Open'!$A:$F,MATCH('1st Open Results'!$E150,'1st Open'!$F:$F,0),2)&gt;0,INDEX('1st Open'!$A:$F,MATCH('1st Open Results'!$E150,'1st Open'!$F:$F,0),2),""),"")</f>
        <v/>
      </c>
      <c r="C150" s="120" t="str">
        <f>IFERROR(IF(INDEX('1st Open'!$A:$F,MATCH('1st Open Results'!E150,'1st Open'!$F:$F,0),3)&gt;0,INDEX('1st Open'!$A:$F,MATCH('1st Open Results'!E150,'1st Open'!$F:$F,0),3),""),"")</f>
        <v/>
      </c>
      <c r="D150" s="121" t="str">
        <f>IFERROR(IF(SMALL('1st Open'!F:F,K150)&gt;1000,"nt",SMALL('1st Open'!F:F,K150)),"")</f>
        <v/>
      </c>
      <c r="E150" s="159" t="str">
        <f>IF(D150="nt",IFERROR(SMALL('1st Open'!F:F,K150),""),IFERROR(SMALL('1st Open'!F:F,K150),""))</f>
        <v/>
      </c>
      <c r="G150" s="130" t="str">
        <f t="shared" si="4"/>
        <v/>
      </c>
      <c r="K150" s="90">
        <v>149</v>
      </c>
    </row>
    <row r="151" spans="1:11">
      <c r="A151" s="24" t="str">
        <f>IFERROR(IF(INDEX('1st Open'!$A:$F,MATCH('1st Open Results'!$E151,'1st Open'!$F:$F,0),1)&gt;0,INDEX('1st Open'!$A:$F,MATCH('1st Open Results'!$E151,'1st Open'!$F:$F,0),1),""),"")</f>
        <v/>
      </c>
      <c r="B151" s="120" t="str">
        <f>IFERROR(IF(INDEX('1st Open'!$A:$F,MATCH('1st Open Results'!$E151,'1st Open'!$F:$F,0),2)&gt;0,INDEX('1st Open'!$A:$F,MATCH('1st Open Results'!$E151,'1st Open'!$F:$F,0),2),""),"")</f>
        <v/>
      </c>
      <c r="C151" s="120" t="str">
        <f>IFERROR(IF(INDEX('1st Open'!$A:$F,MATCH('1st Open Results'!E151,'1st Open'!$F:$F,0),3)&gt;0,INDEX('1st Open'!$A:$F,MATCH('1st Open Results'!E151,'1st Open'!$F:$F,0),3),""),"")</f>
        <v/>
      </c>
      <c r="D151" s="121" t="str">
        <f>IFERROR(IF(SMALL('1st Open'!F:F,K151)&gt;1000,"nt",SMALL('1st Open'!F:F,K151)),"")</f>
        <v/>
      </c>
      <c r="E151" s="159" t="str">
        <f>IF(D151="nt",IFERROR(SMALL('1st Open'!F:F,K151),""),IFERROR(SMALL('1st Open'!F:F,K151),""))</f>
        <v/>
      </c>
      <c r="G151" s="130" t="str">
        <f t="shared" si="4"/>
        <v/>
      </c>
      <c r="K151" s="90">
        <v>150</v>
      </c>
    </row>
    <row r="152" spans="1:11">
      <c r="A152" s="24" t="str">
        <f>IFERROR(IF(INDEX('1st Open'!$A:$F,MATCH('1st Open Results'!$E152,'1st Open'!$F:$F,0),1)&gt;0,INDEX('1st Open'!$A:$F,MATCH('1st Open Results'!$E152,'1st Open'!$F:$F,0),1),""),"")</f>
        <v/>
      </c>
      <c r="B152" s="120" t="str">
        <f>IFERROR(IF(INDEX('1st Open'!$A:$F,MATCH('1st Open Results'!$E152,'1st Open'!$F:$F,0),2)&gt;0,INDEX('1st Open'!$A:$F,MATCH('1st Open Results'!$E152,'1st Open'!$F:$F,0),2),""),"")</f>
        <v/>
      </c>
      <c r="C152" s="120" t="str">
        <f>IFERROR(IF(INDEX('1st Open'!$A:$F,MATCH('1st Open Results'!E152,'1st Open'!$F:$F,0),3)&gt;0,INDEX('1st Open'!$A:$F,MATCH('1st Open Results'!E152,'1st Open'!$F:$F,0),3),""),"")</f>
        <v/>
      </c>
      <c r="D152" s="121" t="str">
        <f>IFERROR(IF(SMALL('1st Open'!F:F,K152)&gt;1000,"nt",SMALL('1st Open'!F:F,K152)),"")</f>
        <v/>
      </c>
      <c r="E152" s="159" t="str">
        <f>IF(D152="nt",IFERROR(SMALL('1st Open'!F:F,K152),""),IFERROR(SMALL('1st Open'!F:F,K152),""))</f>
        <v/>
      </c>
      <c r="G152" s="130" t="str">
        <f t="shared" si="4"/>
        <v/>
      </c>
      <c r="K152" s="90">
        <v>151</v>
      </c>
    </row>
    <row r="153" spans="1:11">
      <c r="A153" s="24" t="str">
        <f>IFERROR(IF(INDEX('1st Open'!$A:$F,MATCH('1st Open Results'!$E153,'1st Open'!$F:$F,0),1)&gt;0,INDEX('1st Open'!$A:$F,MATCH('1st Open Results'!$E153,'1st Open'!$F:$F,0),1),""),"")</f>
        <v/>
      </c>
      <c r="B153" s="120" t="str">
        <f>IFERROR(IF(INDEX('1st Open'!$A:$F,MATCH('1st Open Results'!$E153,'1st Open'!$F:$F,0),2)&gt;0,INDEX('1st Open'!$A:$F,MATCH('1st Open Results'!$E153,'1st Open'!$F:$F,0),2),""),"")</f>
        <v/>
      </c>
      <c r="C153" s="120" t="str">
        <f>IFERROR(IF(INDEX('1st Open'!$A:$F,MATCH('1st Open Results'!E153,'1st Open'!$F:$F,0),3)&gt;0,INDEX('1st Open'!$A:$F,MATCH('1st Open Results'!E153,'1st Open'!$F:$F,0),3),""),"")</f>
        <v/>
      </c>
      <c r="D153" s="121" t="str">
        <f>IFERROR(IF(SMALL('1st Open'!F:F,K153)&gt;1000,"nt",SMALL('1st Open'!F:F,K153)),"")</f>
        <v/>
      </c>
      <c r="E153" s="159" t="str">
        <f>IF(D153="nt",IFERROR(SMALL('1st Open'!F:F,K153),""),IFERROR(SMALL('1st Open'!F:F,K153),""))</f>
        <v/>
      </c>
      <c r="G153" s="130" t="str">
        <f t="shared" si="4"/>
        <v/>
      </c>
      <c r="K153" s="90">
        <v>152</v>
      </c>
    </row>
    <row r="154" spans="1:11">
      <c r="A154" s="24" t="str">
        <f>IFERROR(IF(INDEX('1st Open'!$A:$F,MATCH('1st Open Results'!$E154,'1st Open'!$F:$F,0),1)&gt;0,INDEX('1st Open'!$A:$F,MATCH('1st Open Results'!$E154,'1st Open'!$F:$F,0),1),""),"")</f>
        <v/>
      </c>
      <c r="B154" s="120" t="str">
        <f>IFERROR(IF(INDEX('1st Open'!$A:$F,MATCH('1st Open Results'!$E154,'1st Open'!$F:$F,0),2)&gt;0,INDEX('1st Open'!$A:$F,MATCH('1st Open Results'!$E154,'1st Open'!$F:$F,0),2),""),"")</f>
        <v/>
      </c>
      <c r="C154" s="120" t="str">
        <f>IFERROR(IF(INDEX('1st Open'!$A:$F,MATCH('1st Open Results'!E154,'1st Open'!$F:$F,0),3)&gt;0,INDEX('1st Open'!$A:$F,MATCH('1st Open Results'!E154,'1st Open'!$F:$F,0),3),""),"")</f>
        <v/>
      </c>
      <c r="D154" s="121" t="str">
        <f>IFERROR(IF(SMALL('1st Open'!F:F,K154)&gt;1000,"nt",SMALL('1st Open'!F:F,K154)),"")</f>
        <v/>
      </c>
      <c r="E154" s="159" t="str">
        <f>IF(D154="nt",IFERROR(SMALL('1st Open'!F:F,K154),""),IFERROR(SMALL('1st Open'!F:F,K154),""))</f>
        <v/>
      </c>
      <c r="G154" s="130" t="str">
        <f t="shared" si="4"/>
        <v/>
      </c>
      <c r="K154" s="90">
        <v>153</v>
      </c>
    </row>
    <row r="155" spans="1:11">
      <c r="A155" s="24" t="str">
        <f>IFERROR(IF(INDEX('1st Open'!$A:$F,MATCH('1st Open Results'!$E155,'1st Open'!$F:$F,0),1)&gt;0,INDEX('1st Open'!$A:$F,MATCH('1st Open Results'!$E155,'1st Open'!$F:$F,0),1),""),"")</f>
        <v/>
      </c>
      <c r="B155" s="120" t="str">
        <f>IFERROR(IF(INDEX('1st Open'!$A:$F,MATCH('1st Open Results'!$E155,'1st Open'!$F:$F,0),2)&gt;0,INDEX('1st Open'!$A:$F,MATCH('1st Open Results'!$E155,'1st Open'!$F:$F,0),2),""),"")</f>
        <v/>
      </c>
      <c r="C155" s="120" t="str">
        <f>IFERROR(IF(INDEX('1st Open'!$A:$F,MATCH('1st Open Results'!E155,'1st Open'!$F:$F,0),3)&gt;0,INDEX('1st Open'!$A:$F,MATCH('1st Open Results'!E155,'1st Open'!$F:$F,0),3),""),"")</f>
        <v/>
      </c>
      <c r="D155" s="121" t="str">
        <f>IFERROR(IF(SMALL('1st Open'!F:F,K155)&gt;1000,"nt",SMALL('1st Open'!F:F,K155)),"")</f>
        <v/>
      </c>
      <c r="E155" s="159" t="str">
        <f>IF(D155="nt",IFERROR(SMALL('1st Open'!F:F,K155),""),IFERROR(SMALL('1st Open'!F:F,K155),""))</f>
        <v/>
      </c>
      <c r="G155" s="130" t="str">
        <f t="shared" si="4"/>
        <v/>
      </c>
      <c r="K155" s="90">
        <v>154</v>
      </c>
    </row>
    <row r="156" spans="1:11">
      <c r="A156" s="24" t="str">
        <f>IFERROR(IF(INDEX('1st Open'!$A:$F,MATCH('1st Open Results'!$E156,'1st Open'!$F:$F,0),1)&gt;0,INDEX('1st Open'!$A:$F,MATCH('1st Open Results'!$E156,'1st Open'!$F:$F,0),1),""),"")</f>
        <v/>
      </c>
      <c r="B156" s="120" t="str">
        <f>IFERROR(IF(INDEX('1st Open'!$A:$F,MATCH('1st Open Results'!$E156,'1st Open'!$F:$F,0),2)&gt;0,INDEX('1st Open'!$A:$F,MATCH('1st Open Results'!$E156,'1st Open'!$F:$F,0),2),""),"")</f>
        <v/>
      </c>
      <c r="C156" s="120" t="str">
        <f>IFERROR(IF(INDEX('1st Open'!$A:$F,MATCH('1st Open Results'!E156,'1st Open'!$F:$F,0),3)&gt;0,INDEX('1st Open'!$A:$F,MATCH('1st Open Results'!E156,'1st Open'!$F:$F,0),3),""),"")</f>
        <v/>
      </c>
      <c r="D156" s="121" t="str">
        <f>IFERROR(IF(SMALL('1st Open'!F:F,K156)&gt;1000,"nt",SMALL('1st Open'!F:F,K156)),"")</f>
        <v/>
      </c>
      <c r="E156" s="159" t="str">
        <f>IF(D156="nt",IFERROR(SMALL('1st Open'!F:F,K156),""),IFERROR(SMALL('1st Open'!F:F,K156),""))</f>
        <v/>
      </c>
      <c r="G156" s="130" t="str">
        <f t="shared" si="4"/>
        <v/>
      </c>
      <c r="K156" s="90">
        <v>155</v>
      </c>
    </row>
    <row r="157" spans="1:11">
      <c r="A157" s="24" t="str">
        <f>IFERROR(IF(INDEX('1st Open'!$A:$F,MATCH('1st Open Results'!$E157,'1st Open'!$F:$F,0),1)&gt;0,INDEX('1st Open'!$A:$F,MATCH('1st Open Results'!$E157,'1st Open'!$F:$F,0),1),""),"")</f>
        <v/>
      </c>
      <c r="B157" s="120" t="str">
        <f>IFERROR(IF(INDEX('1st Open'!$A:$F,MATCH('1st Open Results'!$E157,'1st Open'!$F:$F,0),2)&gt;0,INDEX('1st Open'!$A:$F,MATCH('1st Open Results'!$E157,'1st Open'!$F:$F,0),2),""),"")</f>
        <v/>
      </c>
      <c r="C157" s="120" t="str">
        <f>IFERROR(IF(INDEX('1st Open'!$A:$F,MATCH('1st Open Results'!E157,'1st Open'!$F:$F,0),3)&gt;0,INDEX('1st Open'!$A:$F,MATCH('1st Open Results'!E157,'1st Open'!$F:$F,0),3),""),"")</f>
        <v/>
      </c>
      <c r="D157" s="121" t="str">
        <f>IFERROR(IF(SMALL('1st Open'!F:F,K157)&gt;1000,"nt",SMALL('1st Open'!F:F,K157)),"")</f>
        <v/>
      </c>
      <c r="E157" s="159" t="str">
        <f>IF(D157="nt",IFERROR(SMALL('1st Open'!F:F,K157),""),IFERROR(SMALL('1st Open'!F:F,K157),""))</f>
        <v/>
      </c>
      <c r="G157" s="130" t="str">
        <f t="shared" si="4"/>
        <v/>
      </c>
      <c r="K157" s="90">
        <v>156</v>
      </c>
    </row>
    <row r="158" spans="1:11">
      <c r="A158" s="24" t="str">
        <f>IFERROR(IF(INDEX('1st Open'!$A:$F,MATCH('1st Open Results'!$E158,'1st Open'!$F:$F,0),1)&gt;0,INDEX('1st Open'!$A:$F,MATCH('1st Open Results'!$E158,'1st Open'!$F:$F,0),1),""),"")</f>
        <v/>
      </c>
      <c r="B158" s="120" t="str">
        <f>IFERROR(IF(INDEX('1st Open'!$A:$F,MATCH('1st Open Results'!$E158,'1st Open'!$F:$F,0),2)&gt;0,INDEX('1st Open'!$A:$F,MATCH('1st Open Results'!$E158,'1st Open'!$F:$F,0),2),""),"")</f>
        <v/>
      </c>
      <c r="C158" s="120" t="str">
        <f>IFERROR(IF(INDEX('1st Open'!$A:$F,MATCH('1st Open Results'!E158,'1st Open'!$F:$F,0),3)&gt;0,INDEX('1st Open'!$A:$F,MATCH('1st Open Results'!E158,'1st Open'!$F:$F,0),3),""),"")</f>
        <v/>
      </c>
      <c r="D158" s="121" t="str">
        <f>IFERROR(IF(SMALL('1st Open'!F:F,K158)&gt;1000,"nt",SMALL('1st Open'!F:F,K158)),"")</f>
        <v/>
      </c>
      <c r="E158" s="159" t="str">
        <f>IF(D158="nt",IFERROR(SMALL('1st Open'!F:F,K158),""),IFERROR(SMALL('1st Open'!F:F,K158),""))</f>
        <v/>
      </c>
      <c r="G158" s="130" t="str">
        <f t="shared" si="4"/>
        <v/>
      </c>
      <c r="K158" s="90">
        <v>157</v>
      </c>
    </row>
    <row r="159" spans="1:11">
      <c r="A159" s="24" t="str">
        <f>IFERROR(IF(INDEX('1st Open'!$A:$F,MATCH('1st Open Results'!$E159,'1st Open'!$F:$F,0),1)&gt;0,INDEX('1st Open'!$A:$F,MATCH('1st Open Results'!$E159,'1st Open'!$F:$F,0),1),""),"")</f>
        <v/>
      </c>
      <c r="B159" s="120" t="str">
        <f>IFERROR(IF(INDEX('1st Open'!$A:$F,MATCH('1st Open Results'!$E159,'1st Open'!$F:$F,0),2)&gt;0,INDEX('1st Open'!$A:$F,MATCH('1st Open Results'!$E159,'1st Open'!$F:$F,0),2),""),"")</f>
        <v/>
      </c>
      <c r="C159" s="120" t="str">
        <f>IFERROR(IF(INDEX('1st Open'!$A:$F,MATCH('1st Open Results'!E159,'1st Open'!$F:$F,0),3)&gt;0,INDEX('1st Open'!$A:$F,MATCH('1st Open Results'!E159,'1st Open'!$F:$F,0),3),""),"")</f>
        <v/>
      </c>
      <c r="D159" s="121" t="str">
        <f>IFERROR(IF(SMALL('1st Open'!F:F,K159)&gt;1000,"nt",SMALL('1st Open'!F:F,K159)),"")</f>
        <v/>
      </c>
      <c r="E159" s="159" t="str">
        <f>IF(D159="nt",IFERROR(SMALL('1st Open'!F:F,K159),""),IFERROR(SMALL('1st Open'!F:F,K159),""))</f>
        <v/>
      </c>
      <c r="G159" s="130" t="str">
        <f t="shared" si="4"/>
        <v/>
      </c>
      <c r="K159" s="90">
        <v>158</v>
      </c>
    </row>
    <row r="160" spans="1:11">
      <c r="A160" s="24" t="str">
        <f>IFERROR(IF(INDEX('1st Open'!$A:$F,MATCH('1st Open Results'!$E160,'1st Open'!$F:$F,0),1)&gt;0,INDEX('1st Open'!$A:$F,MATCH('1st Open Results'!$E160,'1st Open'!$F:$F,0),1),""),"")</f>
        <v/>
      </c>
      <c r="B160" s="120" t="str">
        <f>IFERROR(IF(INDEX('1st Open'!$A:$F,MATCH('1st Open Results'!$E160,'1st Open'!$F:$F,0),2)&gt;0,INDEX('1st Open'!$A:$F,MATCH('1st Open Results'!$E160,'1st Open'!$F:$F,0),2),""),"")</f>
        <v/>
      </c>
      <c r="C160" s="120" t="str">
        <f>IFERROR(IF(INDEX('1st Open'!$A:$F,MATCH('1st Open Results'!E160,'1st Open'!$F:$F,0),3)&gt;0,INDEX('1st Open'!$A:$F,MATCH('1st Open Results'!E160,'1st Open'!$F:$F,0),3),""),"")</f>
        <v/>
      </c>
      <c r="D160" s="121" t="str">
        <f>IFERROR(IF(SMALL('1st Open'!F:F,K160)&gt;1000,"nt",SMALL('1st Open'!F:F,K160)),"")</f>
        <v/>
      </c>
      <c r="E160" s="159" t="str">
        <f>IF(D160="nt",IFERROR(SMALL('1st Open'!F:F,K160),""),IFERROR(SMALL('1st Open'!F:F,K160),""))</f>
        <v/>
      </c>
      <c r="G160" s="130" t="str">
        <f t="shared" si="4"/>
        <v/>
      </c>
      <c r="K160" s="90">
        <v>159</v>
      </c>
    </row>
    <row r="161" spans="1:11">
      <c r="A161" s="24" t="str">
        <f>IFERROR(IF(INDEX('1st Open'!$A:$F,MATCH('1st Open Results'!$E161,'1st Open'!$F:$F,0),1)&gt;0,INDEX('1st Open'!$A:$F,MATCH('1st Open Results'!$E161,'1st Open'!$F:$F,0),1),""),"")</f>
        <v/>
      </c>
      <c r="B161" s="120" t="str">
        <f>IFERROR(IF(INDEX('1st Open'!$A:$F,MATCH('1st Open Results'!$E161,'1st Open'!$F:$F,0),2)&gt;0,INDEX('1st Open'!$A:$F,MATCH('1st Open Results'!$E161,'1st Open'!$F:$F,0),2),""),"")</f>
        <v/>
      </c>
      <c r="C161" s="120" t="str">
        <f>IFERROR(IF(INDEX('1st Open'!$A:$F,MATCH('1st Open Results'!E161,'1st Open'!$F:$F,0),3)&gt;0,INDEX('1st Open'!$A:$F,MATCH('1st Open Results'!E161,'1st Open'!$F:$F,0),3),""),"")</f>
        <v/>
      </c>
      <c r="D161" s="121" t="str">
        <f>IFERROR(IF(SMALL('1st Open'!F:F,K161)&gt;1000,"nt",SMALL('1st Open'!F:F,K161)),"")</f>
        <v/>
      </c>
      <c r="E161" s="159" t="str">
        <f>IF(D161="nt",IFERROR(SMALL('1st Open'!F:F,K161),""),IFERROR(SMALL('1st Open'!F:F,K161),""))</f>
        <v/>
      </c>
      <c r="G161" s="130" t="str">
        <f t="shared" si="4"/>
        <v/>
      </c>
      <c r="K161" s="90">
        <v>160</v>
      </c>
    </row>
    <row r="162" spans="1:11">
      <c r="A162" s="24" t="str">
        <f>IFERROR(IF(INDEX('1st Open'!$A:$F,MATCH('1st Open Results'!$E162,'1st Open'!$F:$F,0),1)&gt;0,INDEX('1st Open'!$A:$F,MATCH('1st Open Results'!$E162,'1st Open'!$F:$F,0),1),""),"")</f>
        <v/>
      </c>
      <c r="B162" s="120" t="str">
        <f>IFERROR(IF(INDEX('1st Open'!$A:$F,MATCH('1st Open Results'!$E162,'1st Open'!$F:$F,0),2)&gt;0,INDEX('1st Open'!$A:$F,MATCH('1st Open Results'!$E162,'1st Open'!$F:$F,0),2),""),"")</f>
        <v/>
      </c>
      <c r="C162" s="120" t="str">
        <f>IFERROR(IF(INDEX('1st Open'!$A:$F,MATCH('1st Open Results'!E162,'1st Open'!$F:$F,0),3)&gt;0,INDEX('1st Open'!$A:$F,MATCH('1st Open Results'!E162,'1st Open'!$F:$F,0),3),""),"")</f>
        <v/>
      </c>
      <c r="D162" s="121" t="str">
        <f>IFERROR(IF(SMALL('1st Open'!F:F,K162)&gt;1000,"nt",SMALL('1st Open'!F:F,K162)),"")</f>
        <v/>
      </c>
      <c r="E162" s="159" t="str">
        <f>IF(D162="nt",IFERROR(SMALL('1st Open'!F:F,K162),""),IFERROR(SMALL('1st Open'!F:F,K162),""))</f>
        <v/>
      </c>
      <c r="G162" s="130" t="str">
        <f t="shared" si="4"/>
        <v/>
      </c>
      <c r="K162" s="90">
        <v>161</v>
      </c>
    </row>
    <row r="163" spans="1:11">
      <c r="A163" s="24" t="str">
        <f>IFERROR(IF(INDEX('1st Open'!$A:$F,MATCH('1st Open Results'!$E163,'1st Open'!$F:$F,0),1)&gt;0,INDEX('1st Open'!$A:$F,MATCH('1st Open Results'!$E163,'1st Open'!$F:$F,0),1),""),"")</f>
        <v/>
      </c>
      <c r="B163" s="120" t="str">
        <f>IFERROR(IF(INDEX('1st Open'!$A:$F,MATCH('1st Open Results'!$E163,'1st Open'!$F:$F,0),2)&gt;0,INDEX('1st Open'!$A:$F,MATCH('1st Open Results'!$E163,'1st Open'!$F:$F,0),2),""),"")</f>
        <v/>
      </c>
      <c r="C163" s="120" t="str">
        <f>IFERROR(IF(INDEX('1st Open'!$A:$F,MATCH('1st Open Results'!E163,'1st Open'!$F:$F,0),3)&gt;0,INDEX('1st Open'!$A:$F,MATCH('1st Open Results'!E163,'1st Open'!$F:$F,0),3),""),"")</f>
        <v/>
      </c>
      <c r="D163" s="121" t="str">
        <f>IFERROR(IF(SMALL('1st Open'!F:F,K163)&gt;1000,"nt",SMALL('1st Open'!F:F,K163)),"")</f>
        <v/>
      </c>
      <c r="E163" s="159" t="str">
        <f>IF(D163="nt",IFERROR(SMALL('1st Open'!F:F,K163),""),IFERROR(SMALL('1st Open'!F:F,K163),""))</f>
        <v/>
      </c>
      <c r="G163" s="130" t="str">
        <f t="shared" si="4"/>
        <v/>
      </c>
      <c r="K163" s="90">
        <v>162</v>
      </c>
    </row>
    <row r="164" spans="1:11">
      <c r="A164" s="24" t="str">
        <f>IFERROR(IF(INDEX('1st Open'!$A:$F,MATCH('1st Open Results'!$E164,'1st Open'!$F:$F,0),1)&gt;0,INDEX('1st Open'!$A:$F,MATCH('1st Open Results'!$E164,'1st Open'!$F:$F,0),1),""),"")</f>
        <v/>
      </c>
      <c r="B164" s="120" t="str">
        <f>IFERROR(IF(INDEX('1st Open'!$A:$F,MATCH('1st Open Results'!$E164,'1st Open'!$F:$F,0),2)&gt;0,INDEX('1st Open'!$A:$F,MATCH('1st Open Results'!$E164,'1st Open'!$F:$F,0),2),""),"")</f>
        <v/>
      </c>
      <c r="C164" s="120" t="str">
        <f>IFERROR(IF(INDEX('1st Open'!$A:$F,MATCH('1st Open Results'!E164,'1st Open'!$F:$F,0),3)&gt;0,INDEX('1st Open'!$A:$F,MATCH('1st Open Results'!E164,'1st Open'!$F:$F,0),3),""),"")</f>
        <v/>
      </c>
      <c r="D164" s="121" t="str">
        <f>IFERROR(IF(SMALL('1st Open'!F:F,K164)&gt;1000,"nt",SMALL('1st Open'!F:F,K164)),"")</f>
        <v/>
      </c>
      <c r="E164" s="159" t="str">
        <f>IF(D164="nt",IFERROR(SMALL('1st Open'!F:F,K164),""),IFERROR(SMALL('1st Open'!F:F,K164),""))</f>
        <v/>
      </c>
      <c r="G164" s="130" t="str">
        <f t="shared" si="4"/>
        <v/>
      </c>
      <c r="K164" s="90">
        <v>163</v>
      </c>
    </row>
    <row r="165" spans="1:11">
      <c r="A165" s="24" t="str">
        <f>IFERROR(IF(INDEX('1st Open'!$A:$F,MATCH('1st Open Results'!$E165,'1st Open'!$F:$F,0),1)&gt;0,INDEX('1st Open'!$A:$F,MATCH('1st Open Results'!$E165,'1st Open'!$F:$F,0),1),""),"")</f>
        <v/>
      </c>
      <c r="B165" s="120" t="str">
        <f>IFERROR(IF(INDEX('1st Open'!$A:$F,MATCH('1st Open Results'!$E165,'1st Open'!$F:$F,0),2)&gt;0,INDEX('1st Open'!$A:$F,MATCH('1st Open Results'!$E165,'1st Open'!$F:$F,0),2),""),"")</f>
        <v/>
      </c>
      <c r="C165" s="120" t="str">
        <f>IFERROR(IF(INDEX('1st Open'!$A:$F,MATCH('1st Open Results'!E165,'1st Open'!$F:$F,0),3)&gt;0,INDEX('1st Open'!$A:$F,MATCH('1st Open Results'!E165,'1st Open'!$F:$F,0),3),""),"")</f>
        <v/>
      </c>
      <c r="D165" s="121" t="str">
        <f>IFERROR(IF(SMALL('1st Open'!F:F,K165)&gt;1000,"nt",SMALL('1st Open'!F:F,K165)),"")</f>
        <v/>
      </c>
      <c r="E165" s="159" t="str">
        <f>IF(D165="nt",IFERROR(SMALL('1st Open'!F:F,K165),""),IFERROR(SMALL('1st Open'!F:F,K165),""))</f>
        <v/>
      </c>
      <c r="G165" s="130" t="str">
        <f t="shared" si="4"/>
        <v/>
      </c>
      <c r="K165" s="90">
        <v>164</v>
      </c>
    </row>
    <row r="166" spans="1:11">
      <c r="A166" s="24" t="str">
        <f>IFERROR(IF(INDEX('1st Open'!$A:$F,MATCH('1st Open Results'!$E166,'1st Open'!$F:$F,0),1)&gt;0,INDEX('1st Open'!$A:$F,MATCH('1st Open Results'!$E166,'1st Open'!$F:$F,0),1),""),"")</f>
        <v/>
      </c>
      <c r="B166" s="120" t="str">
        <f>IFERROR(IF(INDEX('1st Open'!$A:$F,MATCH('1st Open Results'!$E166,'1st Open'!$F:$F,0),2)&gt;0,INDEX('1st Open'!$A:$F,MATCH('1st Open Results'!$E166,'1st Open'!$F:$F,0),2),""),"")</f>
        <v/>
      </c>
      <c r="C166" s="120" t="str">
        <f>IFERROR(IF(INDEX('1st Open'!$A:$F,MATCH('1st Open Results'!E166,'1st Open'!$F:$F,0),3)&gt;0,INDEX('1st Open'!$A:$F,MATCH('1st Open Results'!E166,'1st Open'!$F:$F,0),3),""),"")</f>
        <v/>
      </c>
      <c r="D166" s="121" t="str">
        <f>IFERROR(IF(SMALL('1st Open'!F:F,K166)&gt;1000,"nt",SMALL('1st Open'!F:F,K166)),"")</f>
        <v/>
      </c>
      <c r="E166" s="159" t="str">
        <f>IF(D166="nt",IFERROR(SMALL('1st Open'!F:F,K166),""),IFERROR(SMALL('1st Open'!F:F,K166),""))</f>
        <v/>
      </c>
      <c r="G166" s="130" t="str">
        <f t="shared" si="4"/>
        <v/>
      </c>
      <c r="K166" s="90">
        <v>165</v>
      </c>
    </row>
    <row r="167" spans="1:11">
      <c r="A167" s="24" t="str">
        <f>IFERROR(IF(INDEX('1st Open'!$A:$F,MATCH('1st Open Results'!$E167,'1st Open'!$F:$F,0),1)&gt;0,INDEX('1st Open'!$A:$F,MATCH('1st Open Results'!$E167,'1st Open'!$F:$F,0),1),""),"")</f>
        <v/>
      </c>
      <c r="B167" s="120" t="str">
        <f>IFERROR(IF(INDEX('1st Open'!$A:$F,MATCH('1st Open Results'!$E167,'1st Open'!$F:$F,0),2)&gt;0,INDEX('1st Open'!$A:$F,MATCH('1st Open Results'!$E167,'1st Open'!$F:$F,0),2),""),"")</f>
        <v/>
      </c>
      <c r="C167" s="120" t="str">
        <f>IFERROR(IF(INDEX('1st Open'!$A:$F,MATCH('1st Open Results'!E167,'1st Open'!$F:$F,0),3)&gt;0,INDEX('1st Open'!$A:$F,MATCH('1st Open Results'!E167,'1st Open'!$F:$F,0),3),""),"")</f>
        <v/>
      </c>
      <c r="D167" s="121" t="str">
        <f>IFERROR(IF(SMALL('1st Open'!F:F,K167)&gt;1000,"nt",SMALL('1st Open'!F:F,K167)),"")</f>
        <v/>
      </c>
      <c r="E167" s="159" t="str">
        <f>IF(D167="nt",IFERROR(SMALL('1st Open'!F:F,K167),""),IFERROR(SMALL('1st Open'!F:F,K167),""))</f>
        <v/>
      </c>
      <c r="G167" s="130" t="str">
        <f t="shared" si="4"/>
        <v/>
      </c>
      <c r="K167" s="90">
        <v>166</v>
      </c>
    </row>
    <row r="168" spans="1:11">
      <c r="A168" s="24" t="str">
        <f>IFERROR(IF(INDEX('1st Open'!$A:$F,MATCH('1st Open Results'!$E168,'1st Open'!$F:$F,0),1)&gt;0,INDEX('1st Open'!$A:$F,MATCH('1st Open Results'!$E168,'1st Open'!$F:$F,0),1),""),"")</f>
        <v/>
      </c>
      <c r="B168" s="120" t="str">
        <f>IFERROR(IF(INDEX('1st Open'!$A:$F,MATCH('1st Open Results'!$E168,'1st Open'!$F:$F,0),2)&gt;0,INDEX('1st Open'!$A:$F,MATCH('1st Open Results'!$E168,'1st Open'!$F:$F,0),2),""),"")</f>
        <v/>
      </c>
      <c r="C168" s="120" t="str">
        <f>IFERROR(IF(INDEX('1st Open'!$A:$F,MATCH('1st Open Results'!E168,'1st Open'!$F:$F,0),3)&gt;0,INDEX('1st Open'!$A:$F,MATCH('1st Open Results'!E168,'1st Open'!$F:$F,0),3),""),"")</f>
        <v/>
      </c>
      <c r="D168" s="121" t="str">
        <f>IFERROR(IF(SMALL('1st Open'!F:F,K168)&gt;1000,"nt",SMALL('1st Open'!F:F,K168)),"")</f>
        <v/>
      </c>
      <c r="E168" s="159" t="str">
        <f>IF(D168="nt",IFERROR(SMALL('1st Open'!F:F,K168),""),IFERROR(SMALL('1st Open'!F:F,K168),""))</f>
        <v/>
      </c>
      <c r="G168" s="130" t="str">
        <f t="shared" si="4"/>
        <v/>
      </c>
      <c r="K168" s="90">
        <v>167</v>
      </c>
    </row>
    <row r="169" spans="1:11">
      <c r="A169" s="24" t="str">
        <f>IFERROR(IF(INDEX('1st Open'!$A:$F,MATCH('1st Open Results'!$E169,'1st Open'!$F:$F,0),1)&gt;0,INDEX('1st Open'!$A:$F,MATCH('1st Open Results'!$E169,'1st Open'!$F:$F,0),1),""),"")</f>
        <v/>
      </c>
      <c r="B169" s="120" t="str">
        <f>IFERROR(IF(INDEX('1st Open'!$A:$F,MATCH('1st Open Results'!$E169,'1st Open'!$F:$F,0),2)&gt;0,INDEX('1st Open'!$A:$F,MATCH('1st Open Results'!$E169,'1st Open'!$F:$F,0),2),""),"")</f>
        <v/>
      </c>
      <c r="C169" s="120" t="str">
        <f>IFERROR(IF(INDEX('1st Open'!$A:$F,MATCH('1st Open Results'!E169,'1st Open'!$F:$F,0),3)&gt;0,INDEX('1st Open'!$A:$F,MATCH('1st Open Results'!E169,'1st Open'!$F:$F,0),3),""),"")</f>
        <v/>
      </c>
      <c r="D169" s="121" t="str">
        <f>IFERROR(IF(SMALL('1st Open'!F:F,K169)&gt;1000,"nt",SMALL('1st Open'!F:F,K169)),"")</f>
        <v/>
      </c>
      <c r="E169" s="159" t="str">
        <f>IF(D169="nt",IFERROR(SMALL('1st Open'!F:F,K169),""),IFERROR(SMALL('1st Open'!F:F,K169),""))</f>
        <v/>
      </c>
      <c r="G169" s="130" t="str">
        <f t="shared" si="4"/>
        <v/>
      </c>
      <c r="K169" s="90">
        <v>168</v>
      </c>
    </row>
    <row r="170" spans="1:11">
      <c r="A170" s="24" t="str">
        <f>IFERROR(IF(INDEX('1st Open'!$A:$F,MATCH('1st Open Results'!$E170,'1st Open'!$F:$F,0),1)&gt;0,INDEX('1st Open'!$A:$F,MATCH('1st Open Results'!$E170,'1st Open'!$F:$F,0),1),""),"")</f>
        <v/>
      </c>
      <c r="B170" s="120" t="str">
        <f>IFERROR(IF(INDEX('1st Open'!$A:$F,MATCH('1st Open Results'!$E170,'1st Open'!$F:$F,0),2)&gt;0,INDEX('1st Open'!$A:$F,MATCH('1st Open Results'!$E170,'1st Open'!$F:$F,0),2),""),"")</f>
        <v/>
      </c>
      <c r="C170" s="120" t="str">
        <f>IFERROR(IF(INDEX('1st Open'!$A:$F,MATCH('1st Open Results'!E170,'1st Open'!$F:$F,0),3)&gt;0,INDEX('1st Open'!$A:$F,MATCH('1st Open Results'!E170,'1st Open'!$F:$F,0),3),""),"")</f>
        <v/>
      </c>
      <c r="D170" s="121" t="str">
        <f>IFERROR(IF(SMALL('1st Open'!F:F,K170)&gt;1000,"nt",SMALL('1st Open'!F:F,K170)),"")</f>
        <v/>
      </c>
      <c r="E170" s="159" t="str">
        <f>IF(D170="nt",IFERROR(SMALL('1st Open'!F:F,K170),""),IFERROR(SMALL('1st Open'!F:F,K170),""))</f>
        <v/>
      </c>
      <c r="G170" s="130" t="str">
        <f t="shared" si="4"/>
        <v/>
      </c>
      <c r="K170" s="90">
        <v>169</v>
      </c>
    </row>
    <row r="171" spans="1:11">
      <c r="A171" s="24" t="str">
        <f>IFERROR(IF(INDEX('1st Open'!$A:$F,MATCH('1st Open Results'!$E171,'1st Open'!$F:$F,0),1)&gt;0,INDEX('1st Open'!$A:$F,MATCH('1st Open Results'!$E171,'1st Open'!$F:$F,0),1),""),"")</f>
        <v/>
      </c>
      <c r="B171" s="120" t="str">
        <f>IFERROR(IF(INDEX('1st Open'!$A:$F,MATCH('1st Open Results'!$E171,'1st Open'!$F:$F,0),2)&gt;0,INDEX('1st Open'!$A:$F,MATCH('1st Open Results'!$E171,'1st Open'!$F:$F,0),2),""),"")</f>
        <v/>
      </c>
      <c r="C171" s="120" t="str">
        <f>IFERROR(IF(INDEX('1st Open'!$A:$F,MATCH('1st Open Results'!E171,'1st Open'!$F:$F,0),3)&gt;0,INDEX('1st Open'!$A:$F,MATCH('1st Open Results'!E171,'1st Open'!$F:$F,0),3),""),"")</f>
        <v/>
      </c>
      <c r="D171" s="121" t="str">
        <f>IFERROR(IF(SMALL('1st Open'!F:F,K171)&gt;1000,"nt",SMALL('1st Open'!F:F,K171)),"")</f>
        <v/>
      </c>
      <c r="E171" s="159" t="str">
        <f>IF(D171="nt",IFERROR(SMALL('1st Open'!F:F,K171),""),IFERROR(SMALL('1st Open'!F:F,K171),""))</f>
        <v/>
      </c>
      <c r="G171" s="130" t="str">
        <f t="shared" si="4"/>
        <v/>
      </c>
      <c r="K171" s="90">
        <v>170</v>
      </c>
    </row>
    <row r="172" spans="1:11">
      <c r="A172" s="24" t="str">
        <f>IFERROR(IF(INDEX('1st Open'!$A:$F,MATCH('1st Open Results'!$E172,'1st Open'!$F:$F,0),1)&gt;0,INDEX('1st Open'!$A:$F,MATCH('1st Open Results'!$E172,'1st Open'!$F:$F,0),1),""),"")</f>
        <v/>
      </c>
      <c r="B172" s="120" t="str">
        <f>IFERROR(IF(INDEX('1st Open'!$A:$F,MATCH('1st Open Results'!$E172,'1st Open'!$F:$F,0),2)&gt;0,INDEX('1st Open'!$A:$F,MATCH('1st Open Results'!$E172,'1st Open'!$F:$F,0),2),""),"")</f>
        <v/>
      </c>
      <c r="C172" s="120" t="str">
        <f>IFERROR(IF(INDEX('1st Open'!$A:$F,MATCH('1st Open Results'!E172,'1st Open'!$F:$F,0),3)&gt;0,INDEX('1st Open'!$A:$F,MATCH('1st Open Results'!E172,'1st Open'!$F:$F,0),3),""),"")</f>
        <v/>
      </c>
      <c r="D172" s="121" t="str">
        <f>IFERROR(IF(SMALL('1st Open'!F:F,K172)&gt;1000,"nt",SMALL('1st Open'!F:F,K172)),"")</f>
        <v/>
      </c>
      <c r="E172" s="159" t="str">
        <f>IF(D172="nt",IFERROR(SMALL('1st Open'!F:F,K172),""),IFERROR(SMALL('1st Open'!F:F,K172),""))</f>
        <v/>
      </c>
      <c r="G172" s="130" t="str">
        <f t="shared" si="4"/>
        <v/>
      </c>
      <c r="K172" s="90">
        <v>171</v>
      </c>
    </row>
    <row r="173" spans="1:11">
      <c r="A173" s="24" t="str">
        <f>IFERROR(IF(INDEX('1st Open'!$A:$F,MATCH('1st Open Results'!$E173,'1st Open'!$F:$F,0),1)&gt;0,INDEX('1st Open'!$A:$F,MATCH('1st Open Results'!$E173,'1st Open'!$F:$F,0),1),""),"")</f>
        <v/>
      </c>
      <c r="B173" s="120" t="str">
        <f>IFERROR(IF(INDEX('1st Open'!$A:$F,MATCH('1st Open Results'!$E173,'1st Open'!$F:$F,0),2)&gt;0,INDEX('1st Open'!$A:$F,MATCH('1st Open Results'!$E173,'1st Open'!$F:$F,0),2),""),"")</f>
        <v/>
      </c>
      <c r="C173" s="120" t="str">
        <f>IFERROR(IF(INDEX('1st Open'!$A:$F,MATCH('1st Open Results'!E173,'1st Open'!$F:$F,0),3)&gt;0,INDEX('1st Open'!$A:$F,MATCH('1st Open Results'!E173,'1st Open'!$F:$F,0),3),""),"")</f>
        <v/>
      </c>
      <c r="D173" s="121" t="str">
        <f>IFERROR(IF(SMALL('1st Open'!F:F,K173)&gt;1000,"nt",SMALL('1st Open'!F:F,K173)),"")</f>
        <v/>
      </c>
      <c r="E173" s="159" t="str">
        <f>IF(D173="nt",IFERROR(SMALL('1st Open'!F:F,K173),""),IFERROR(SMALL('1st Open'!F:F,K173),""))</f>
        <v/>
      </c>
      <c r="G173" s="130" t="str">
        <f t="shared" si="4"/>
        <v/>
      </c>
      <c r="K173" s="90">
        <v>172</v>
      </c>
    </row>
    <row r="174" spans="1:11">
      <c r="A174" s="24" t="str">
        <f>IFERROR(IF(INDEX('1st Open'!$A:$F,MATCH('1st Open Results'!$E174,'1st Open'!$F:$F,0),1)&gt;0,INDEX('1st Open'!$A:$F,MATCH('1st Open Results'!$E174,'1st Open'!$F:$F,0),1),""),"")</f>
        <v/>
      </c>
      <c r="B174" s="120" t="str">
        <f>IFERROR(IF(INDEX('1st Open'!$A:$F,MATCH('1st Open Results'!$E174,'1st Open'!$F:$F,0),2)&gt;0,INDEX('1st Open'!$A:$F,MATCH('1st Open Results'!$E174,'1st Open'!$F:$F,0),2),""),"")</f>
        <v/>
      </c>
      <c r="C174" s="120" t="str">
        <f>IFERROR(IF(INDEX('1st Open'!$A:$F,MATCH('1st Open Results'!E174,'1st Open'!$F:$F,0),3)&gt;0,INDEX('1st Open'!$A:$F,MATCH('1st Open Results'!E174,'1st Open'!$F:$F,0),3),""),"")</f>
        <v/>
      </c>
      <c r="D174" s="121" t="str">
        <f>IFERROR(IF(SMALL('1st Open'!F:F,K174)&gt;1000,"nt",SMALL('1st Open'!F:F,K174)),"")</f>
        <v/>
      </c>
      <c r="E174" s="159" t="str">
        <f>IF(D174="nt",IFERROR(SMALL('1st Open'!F:F,K174),""),IFERROR(SMALL('1st Open'!F:F,K174),""))</f>
        <v/>
      </c>
      <c r="G174" s="130" t="str">
        <f t="shared" si="4"/>
        <v/>
      </c>
      <c r="K174" s="90">
        <v>173</v>
      </c>
    </row>
    <row r="175" spans="1:11">
      <c r="A175" s="24" t="str">
        <f>IFERROR(IF(INDEX('1st Open'!$A:$F,MATCH('1st Open Results'!$E175,'1st Open'!$F:$F,0),1)&gt;0,INDEX('1st Open'!$A:$F,MATCH('1st Open Results'!$E175,'1st Open'!$F:$F,0),1),""),"")</f>
        <v/>
      </c>
      <c r="B175" s="120" t="str">
        <f>IFERROR(IF(INDEX('1st Open'!$A:$F,MATCH('1st Open Results'!$E175,'1st Open'!$F:$F,0),2)&gt;0,INDEX('1st Open'!$A:$F,MATCH('1st Open Results'!$E175,'1st Open'!$F:$F,0),2),""),"")</f>
        <v/>
      </c>
      <c r="C175" s="120" t="str">
        <f>IFERROR(IF(INDEX('1st Open'!$A:$F,MATCH('1st Open Results'!E175,'1st Open'!$F:$F,0),3)&gt;0,INDEX('1st Open'!$A:$F,MATCH('1st Open Results'!E175,'1st Open'!$F:$F,0),3),""),"")</f>
        <v/>
      </c>
      <c r="D175" s="121" t="str">
        <f>IFERROR(IF(SMALL('1st Open'!F:F,K175)&gt;1000,"nt",SMALL('1st Open'!F:F,K175)),"")</f>
        <v/>
      </c>
      <c r="E175" s="159" t="str">
        <f>IF(D175="nt",IFERROR(SMALL('1st Open'!F:F,K175),""),IFERROR(SMALL('1st Open'!F:F,K175),""))</f>
        <v/>
      </c>
      <c r="G175" s="130" t="str">
        <f t="shared" si="4"/>
        <v/>
      </c>
      <c r="K175" s="90">
        <v>174</v>
      </c>
    </row>
    <row r="176" spans="1:11">
      <c r="A176" s="24" t="str">
        <f>IFERROR(IF(INDEX('1st Open'!$A:$F,MATCH('1st Open Results'!$E176,'1st Open'!$F:$F,0),1)&gt;0,INDEX('1st Open'!$A:$F,MATCH('1st Open Results'!$E176,'1st Open'!$F:$F,0),1),""),"")</f>
        <v/>
      </c>
      <c r="B176" s="120" t="str">
        <f>IFERROR(IF(INDEX('1st Open'!$A:$F,MATCH('1st Open Results'!$E176,'1st Open'!$F:$F,0),2)&gt;0,INDEX('1st Open'!$A:$F,MATCH('1st Open Results'!$E176,'1st Open'!$F:$F,0),2),""),"")</f>
        <v/>
      </c>
      <c r="C176" s="120" t="str">
        <f>IFERROR(IF(INDEX('1st Open'!$A:$F,MATCH('1st Open Results'!E176,'1st Open'!$F:$F,0),3)&gt;0,INDEX('1st Open'!$A:$F,MATCH('1st Open Results'!E176,'1st Open'!$F:$F,0),3),""),"")</f>
        <v/>
      </c>
      <c r="D176" s="121" t="str">
        <f>IFERROR(IF(SMALL('1st Open'!F:F,K176)&gt;1000,"nt",SMALL('1st Open'!F:F,K176)),"")</f>
        <v/>
      </c>
      <c r="E176" s="159" t="str">
        <f>IF(D176="nt",IFERROR(SMALL('1st Open'!F:F,K176),""),IFERROR(SMALL('1st Open'!F:F,K176),""))</f>
        <v/>
      </c>
      <c r="G176" s="130" t="str">
        <f t="shared" si="4"/>
        <v/>
      </c>
      <c r="K176" s="90">
        <v>175</v>
      </c>
    </row>
    <row r="177" spans="1:11">
      <c r="A177" s="24" t="str">
        <f>IFERROR(IF(INDEX('1st Open'!$A:$F,MATCH('1st Open Results'!$E177,'1st Open'!$F:$F,0),1)&gt;0,INDEX('1st Open'!$A:$F,MATCH('1st Open Results'!$E177,'1st Open'!$F:$F,0),1),""),"")</f>
        <v/>
      </c>
      <c r="B177" s="120" t="str">
        <f>IFERROR(IF(INDEX('1st Open'!$A:$F,MATCH('1st Open Results'!$E177,'1st Open'!$F:$F,0),2)&gt;0,INDEX('1st Open'!$A:$F,MATCH('1st Open Results'!$E177,'1st Open'!$F:$F,0),2),""),"")</f>
        <v/>
      </c>
      <c r="C177" s="120" t="str">
        <f>IFERROR(IF(INDEX('1st Open'!$A:$F,MATCH('1st Open Results'!E177,'1st Open'!$F:$F,0),3)&gt;0,INDEX('1st Open'!$A:$F,MATCH('1st Open Results'!E177,'1st Open'!$F:$F,0),3),""),"")</f>
        <v/>
      </c>
      <c r="D177" s="121" t="str">
        <f>IFERROR(IF(SMALL('1st Open'!F:F,K177)&gt;1000,"nt",SMALL('1st Open'!F:F,K177)),"")</f>
        <v/>
      </c>
      <c r="E177" s="159" t="str">
        <f>IF(D177="nt",IFERROR(SMALL('1st Open'!F:F,K177),""),IFERROR(SMALL('1st Open'!F:F,K177),""))</f>
        <v/>
      </c>
      <c r="G177" s="130" t="str">
        <f t="shared" si="4"/>
        <v/>
      </c>
      <c r="K177" s="90">
        <v>176</v>
      </c>
    </row>
    <row r="178" spans="1:11">
      <c r="A178" s="24" t="str">
        <f>IFERROR(IF(INDEX('1st Open'!$A:$F,MATCH('1st Open Results'!$E178,'1st Open'!$F:$F,0),1)&gt;0,INDEX('1st Open'!$A:$F,MATCH('1st Open Results'!$E178,'1st Open'!$F:$F,0),1),""),"")</f>
        <v/>
      </c>
      <c r="B178" s="120" t="str">
        <f>IFERROR(IF(INDEX('1st Open'!$A:$F,MATCH('1st Open Results'!$E178,'1st Open'!$F:$F,0),2)&gt;0,INDEX('1st Open'!$A:$F,MATCH('1st Open Results'!$E178,'1st Open'!$F:$F,0),2),""),"")</f>
        <v/>
      </c>
      <c r="C178" s="120" t="str">
        <f>IFERROR(IF(INDEX('1st Open'!$A:$F,MATCH('1st Open Results'!E178,'1st Open'!$F:$F,0),3)&gt;0,INDEX('1st Open'!$A:$F,MATCH('1st Open Results'!E178,'1st Open'!$F:$F,0),3),""),"")</f>
        <v/>
      </c>
      <c r="D178" s="121" t="str">
        <f>IFERROR(IF(SMALL('1st Open'!F:F,K178)&gt;1000,"nt",SMALL('1st Open'!F:F,K178)),"")</f>
        <v/>
      </c>
      <c r="E178" s="159" t="str">
        <f>IF(D178="nt",IFERROR(SMALL('1st Open'!F:F,K178),""),IFERROR(SMALL('1st Open'!F:F,K178),""))</f>
        <v/>
      </c>
      <c r="G178" s="130" t="str">
        <f t="shared" si="4"/>
        <v/>
      </c>
      <c r="K178" s="90">
        <v>177</v>
      </c>
    </row>
    <row r="179" spans="1:11">
      <c r="A179" s="24" t="str">
        <f>IFERROR(IF(INDEX('1st Open'!$A:$F,MATCH('1st Open Results'!$E179,'1st Open'!$F:$F,0),1)&gt;0,INDEX('1st Open'!$A:$F,MATCH('1st Open Results'!$E179,'1st Open'!$F:$F,0),1),""),"")</f>
        <v/>
      </c>
      <c r="B179" s="120" t="str">
        <f>IFERROR(IF(INDEX('1st Open'!$A:$F,MATCH('1st Open Results'!$E179,'1st Open'!$F:$F,0),2)&gt;0,INDEX('1st Open'!$A:$F,MATCH('1st Open Results'!$E179,'1st Open'!$F:$F,0),2),""),"")</f>
        <v/>
      </c>
      <c r="C179" s="120" t="str">
        <f>IFERROR(IF(INDEX('1st Open'!$A:$F,MATCH('1st Open Results'!E179,'1st Open'!$F:$F,0),3)&gt;0,INDEX('1st Open'!$A:$F,MATCH('1st Open Results'!E179,'1st Open'!$F:$F,0),3),""),"")</f>
        <v/>
      </c>
      <c r="D179" s="121" t="str">
        <f>IFERROR(IF(SMALL('1st Open'!F:F,K179)&gt;1000,"nt",SMALL('1st Open'!F:F,K179)),"")</f>
        <v/>
      </c>
      <c r="E179" s="159" t="str">
        <f>IF(D179="nt",IFERROR(SMALL('1st Open'!F:F,K179),""),IFERROR(SMALL('1st Open'!F:F,K179),""))</f>
        <v/>
      </c>
      <c r="G179" s="130" t="str">
        <f t="shared" si="4"/>
        <v/>
      </c>
      <c r="K179" s="90">
        <v>178</v>
      </c>
    </row>
    <row r="180" spans="1:11">
      <c r="A180" s="24" t="str">
        <f>IFERROR(IF(INDEX('1st Open'!$A:$F,MATCH('1st Open Results'!$E180,'1st Open'!$F:$F,0),1)&gt;0,INDEX('1st Open'!$A:$F,MATCH('1st Open Results'!$E180,'1st Open'!$F:$F,0),1),""),"")</f>
        <v/>
      </c>
      <c r="B180" s="120" t="str">
        <f>IFERROR(IF(INDEX('1st Open'!$A:$F,MATCH('1st Open Results'!$E180,'1st Open'!$F:$F,0),2)&gt;0,INDEX('1st Open'!$A:$F,MATCH('1st Open Results'!$E180,'1st Open'!$F:$F,0),2),""),"")</f>
        <v/>
      </c>
      <c r="C180" s="120" t="str">
        <f>IFERROR(IF(INDEX('1st Open'!$A:$F,MATCH('1st Open Results'!E180,'1st Open'!$F:$F,0),3)&gt;0,INDEX('1st Open'!$A:$F,MATCH('1st Open Results'!E180,'1st Open'!$F:$F,0),3),""),"")</f>
        <v/>
      </c>
      <c r="D180" s="121" t="str">
        <f>IFERROR(IF(SMALL('1st Open'!F:F,K180)&gt;1000,"nt",SMALL('1st Open'!F:F,K180)),"")</f>
        <v/>
      </c>
      <c r="E180" s="159" t="str">
        <f>IF(D180="nt",IFERROR(SMALL('1st Open'!F:F,K180),""),IFERROR(SMALL('1st Open'!F:F,K180),""))</f>
        <v/>
      </c>
      <c r="G180" s="130" t="str">
        <f t="shared" si="4"/>
        <v/>
      </c>
      <c r="K180" s="90">
        <v>179</v>
      </c>
    </row>
    <row r="181" spans="1:11">
      <c r="A181" s="24" t="str">
        <f>IFERROR(IF(INDEX('1st Open'!$A:$F,MATCH('1st Open Results'!$E181,'1st Open'!$F:$F,0),1)&gt;0,INDEX('1st Open'!$A:$F,MATCH('1st Open Results'!$E181,'1st Open'!$F:$F,0),1),""),"")</f>
        <v/>
      </c>
      <c r="B181" s="120" t="str">
        <f>IFERROR(IF(INDEX('1st Open'!$A:$F,MATCH('1st Open Results'!$E181,'1st Open'!$F:$F,0),2)&gt;0,INDEX('1st Open'!$A:$F,MATCH('1st Open Results'!$E181,'1st Open'!$F:$F,0),2),""),"")</f>
        <v/>
      </c>
      <c r="C181" s="120" t="str">
        <f>IFERROR(IF(INDEX('1st Open'!$A:$F,MATCH('1st Open Results'!E181,'1st Open'!$F:$F,0),3)&gt;0,INDEX('1st Open'!$A:$F,MATCH('1st Open Results'!E181,'1st Open'!$F:$F,0),3),""),"")</f>
        <v/>
      </c>
      <c r="D181" s="121" t="str">
        <f>IFERROR(IF(SMALL('1st Open'!F:F,K181)&gt;1000,"nt",SMALL('1st Open'!F:F,K181)),"")</f>
        <v/>
      </c>
      <c r="E181" s="159" t="str">
        <f>IF(D181="nt",IFERROR(SMALL('1st Open'!F:F,K181),""),IFERROR(SMALL('1st Open'!F:F,K181),""))</f>
        <v/>
      </c>
      <c r="G181" s="130" t="str">
        <f t="shared" si="4"/>
        <v/>
      </c>
      <c r="K181" s="90">
        <v>180</v>
      </c>
    </row>
    <row r="182" spans="1:11">
      <c r="A182" s="24" t="str">
        <f>IFERROR(IF(INDEX('1st Open'!$A:$F,MATCH('1st Open Results'!$E182,'1st Open'!$F:$F,0),1)&gt;0,INDEX('1st Open'!$A:$F,MATCH('1st Open Results'!$E182,'1st Open'!$F:$F,0),1),""),"")</f>
        <v/>
      </c>
      <c r="B182" s="120" t="str">
        <f>IFERROR(IF(INDEX('1st Open'!$A:$F,MATCH('1st Open Results'!$E182,'1st Open'!$F:$F,0),2)&gt;0,INDEX('1st Open'!$A:$F,MATCH('1st Open Results'!$E182,'1st Open'!$F:$F,0),2),""),"")</f>
        <v/>
      </c>
      <c r="C182" s="120" t="str">
        <f>IFERROR(IF(INDEX('1st Open'!$A:$F,MATCH('1st Open Results'!E182,'1st Open'!$F:$F,0),3)&gt;0,INDEX('1st Open'!$A:$F,MATCH('1st Open Results'!E182,'1st Open'!$F:$F,0),3),""),"")</f>
        <v/>
      </c>
      <c r="D182" s="121" t="str">
        <f>IFERROR(IF(SMALL('1st Open'!F:F,K182)&gt;1000,"nt",SMALL('1st Open'!F:F,K182)),"")</f>
        <v/>
      </c>
      <c r="E182" s="159" t="str">
        <f>IF(D182="nt",IFERROR(SMALL('1st Open'!F:F,K182),""),IFERROR(SMALL('1st Open'!F:F,K182),""))</f>
        <v/>
      </c>
      <c r="G182" s="130" t="str">
        <f t="shared" si="4"/>
        <v/>
      </c>
      <c r="K182" s="90">
        <v>181</v>
      </c>
    </row>
    <row r="183" spans="1:11">
      <c r="A183" s="24" t="str">
        <f>IFERROR(IF(INDEX('1st Open'!$A:$F,MATCH('1st Open Results'!$E183,'1st Open'!$F:$F,0),1)&gt;0,INDEX('1st Open'!$A:$F,MATCH('1st Open Results'!$E183,'1st Open'!$F:$F,0),1),""),"")</f>
        <v/>
      </c>
      <c r="B183" s="120" t="str">
        <f>IFERROR(IF(INDEX('1st Open'!$A:$F,MATCH('1st Open Results'!$E183,'1st Open'!$F:$F,0),2)&gt;0,INDEX('1st Open'!$A:$F,MATCH('1st Open Results'!$E183,'1st Open'!$F:$F,0),2),""),"")</f>
        <v/>
      </c>
      <c r="C183" s="120" t="str">
        <f>IFERROR(IF(INDEX('1st Open'!$A:$F,MATCH('1st Open Results'!E183,'1st Open'!$F:$F,0),3)&gt;0,INDEX('1st Open'!$A:$F,MATCH('1st Open Results'!E183,'1st Open'!$F:$F,0),3),""),"")</f>
        <v/>
      </c>
      <c r="D183" s="121" t="str">
        <f>IFERROR(IF(SMALL('1st Open'!F:F,K183)&gt;1000,"nt",SMALL('1st Open'!F:F,K183)),"")</f>
        <v/>
      </c>
      <c r="E183" s="159" t="str">
        <f>IF(D183="nt",IFERROR(SMALL('1st Open'!F:F,K183),""),IFERROR(SMALL('1st Open'!F:F,K183),""))</f>
        <v/>
      </c>
      <c r="G183" s="130" t="str">
        <f t="shared" si="4"/>
        <v/>
      </c>
      <c r="K183" s="90">
        <v>182</v>
      </c>
    </row>
    <row r="184" spans="1:11">
      <c r="A184" s="24" t="str">
        <f>IFERROR(IF(INDEX('1st Open'!$A:$F,MATCH('1st Open Results'!$E184,'1st Open'!$F:$F,0),1)&gt;0,INDEX('1st Open'!$A:$F,MATCH('1st Open Results'!$E184,'1st Open'!$F:$F,0),1),""),"")</f>
        <v/>
      </c>
      <c r="B184" s="120" t="str">
        <f>IFERROR(IF(INDEX('1st Open'!$A:$F,MATCH('1st Open Results'!$E184,'1st Open'!$F:$F,0),2)&gt;0,INDEX('1st Open'!$A:$F,MATCH('1st Open Results'!$E184,'1st Open'!$F:$F,0),2),""),"")</f>
        <v/>
      </c>
      <c r="C184" s="120" t="str">
        <f>IFERROR(IF(INDEX('1st Open'!$A:$F,MATCH('1st Open Results'!E184,'1st Open'!$F:$F,0),3)&gt;0,INDEX('1st Open'!$A:$F,MATCH('1st Open Results'!E184,'1st Open'!$F:$F,0),3),""),"")</f>
        <v/>
      </c>
      <c r="D184" s="121" t="str">
        <f>IFERROR(IF(SMALL('1st Open'!F:F,K184)&gt;1000,"nt",SMALL('1st Open'!F:F,K184)),"")</f>
        <v/>
      </c>
      <c r="E184" s="159" t="str">
        <f>IF(D184="nt",IFERROR(SMALL('1st Open'!F:F,K184),""),IFERROR(SMALL('1st Open'!F:F,K184),""))</f>
        <v/>
      </c>
      <c r="G184" s="130" t="str">
        <f t="shared" si="4"/>
        <v/>
      </c>
      <c r="K184" s="90">
        <v>183</v>
      </c>
    </row>
    <row r="185" spans="1:11">
      <c r="A185" s="24" t="str">
        <f>IFERROR(IF(INDEX('1st Open'!$A:$F,MATCH('1st Open Results'!$E185,'1st Open'!$F:$F,0),1)&gt;0,INDEX('1st Open'!$A:$F,MATCH('1st Open Results'!$E185,'1st Open'!$F:$F,0),1),""),"")</f>
        <v/>
      </c>
      <c r="B185" s="120" t="str">
        <f>IFERROR(IF(INDEX('1st Open'!$A:$F,MATCH('1st Open Results'!$E185,'1st Open'!$F:$F,0),2)&gt;0,INDEX('1st Open'!$A:$F,MATCH('1st Open Results'!$E185,'1st Open'!$F:$F,0),2),""),"")</f>
        <v/>
      </c>
      <c r="C185" s="120" t="str">
        <f>IFERROR(IF(INDEX('1st Open'!$A:$F,MATCH('1st Open Results'!E185,'1st Open'!$F:$F,0),3)&gt;0,INDEX('1st Open'!$A:$F,MATCH('1st Open Results'!E185,'1st Open'!$F:$F,0),3),""),"")</f>
        <v/>
      </c>
      <c r="D185" s="121" t="str">
        <f>IFERROR(IF(SMALL('1st Open'!F:F,K185)&gt;1000,"nt",SMALL('1st Open'!F:F,K185)),"")</f>
        <v/>
      </c>
      <c r="E185" s="159" t="str">
        <f>IF(D185="nt",IFERROR(SMALL('1st Open'!F:F,K185),""),IFERROR(SMALL('1st Open'!F:F,K185),""))</f>
        <v/>
      </c>
      <c r="G185" s="130" t="str">
        <f t="shared" si="4"/>
        <v/>
      </c>
      <c r="K185" s="90">
        <v>184</v>
      </c>
    </row>
    <row r="186" spans="1:11">
      <c r="A186" s="24" t="str">
        <f>IFERROR(IF(INDEX('1st Open'!$A:$F,MATCH('1st Open Results'!$E186,'1st Open'!$F:$F,0),1)&gt;0,INDEX('1st Open'!$A:$F,MATCH('1st Open Results'!$E186,'1st Open'!$F:$F,0),1),""),"")</f>
        <v/>
      </c>
      <c r="B186" s="120" t="str">
        <f>IFERROR(IF(INDEX('1st Open'!$A:$F,MATCH('1st Open Results'!$E186,'1st Open'!$F:$F,0),2)&gt;0,INDEX('1st Open'!$A:$F,MATCH('1st Open Results'!$E186,'1st Open'!$F:$F,0),2),""),"")</f>
        <v/>
      </c>
      <c r="C186" s="120" t="str">
        <f>IFERROR(IF(INDEX('1st Open'!$A:$F,MATCH('1st Open Results'!E186,'1st Open'!$F:$F,0),3)&gt;0,INDEX('1st Open'!$A:$F,MATCH('1st Open Results'!E186,'1st Open'!$F:$F,0),3),""),"")</f>
        <v/>
      </c>
      <c r="D186" s="121" t="str">
        <f>IFERROR(IF(SMALL('1st Open'!F:F,K186)&gt;1000,"nt",SMALL('1st Open'!F:F,K186)),"")</f>
        <v/>
      </c>
      <c r="E186" s="159" t="str">
        <f>IF(D186="nt",IFERROR(SMALL('1st Open'!F:F,K186),""),IFERROR(SMALL('1st Open'!F:F,K186),""))</f>
        <v/>
      </c>
      <c r="G186" s="130" t="str">
        <f t="shared" si="4"/>
        <v/>
      </c>
      <c r="K186" s="90">
        <v>185</v>
      </c>
    </row>
    <row r="187" spans="1:11">
      <c r="A187" s="24" t="str">
        <f>IFERROR(IF(INDEX('1st Open'!$A:$F,MATCH('1st Open Results'!$E187,'1st Open'!$F:$F,0),1)&gt;0,INDEX('1st Open'!$A:$F,MATCH('1st Open Results'!$E187,'1st Open'!$F:$F,0),1),""),"")</f>
        <v/>
      </c>
      <c r="B187" s="120" t="str">
        <f>IFERROR(IF(INDEX('1st Open'!$A:$F,MATCH('1st Open Results'!$E187,'1st Open'!$F:$F,0),2)&gt;0,INDEX('1st Open'!$A:$F,MATCH('1st Open Results'!$E187,'1st Open'!$F:$F,0),2),""),"")</f>
        <v/>
      </c>
      <c r="C187" s="120" t="str">
        <f>IFERROR(IF(INDEX('1st Open'!$A:$F,MATCH('1st Open Results'!E187,'1st Open'!$F:$F,0),3)&gt;0,INDEX('1st Open'!$A:$F,MATCH('1st Open Results'!E187,'1st Open'!$F:$F,0),3),""),"")</f>
        <v/>
      </c>
      <c r="D187" s="121" t="str">
        <f>IFERROR(IF(SMALL('1st Open'!F:F,K187)&gt;1000,"nt",SMALL('1st Open'!F:F,K187)),"")</f>
        <v/>
      </c>
      <c r="E187" s="159" t="str">
        <f>IF(D187="nt",IFERROR(SMALL('1st Open'!F:F,K187),""),IFERROR(SMALL('1st Open'!F:F,K187),""))</f>
        <v/>
      </c>
      <c r="G187" s="130" t="str">
        <f t="shared" si="4"/>
        <v/>
      </c>
      <c r="K187" s="90">
        <v>186</v>
      </c>
    </row>
    <row r="188" spans="1:11">
      <c r="A188" s="24" t="str">
        <f>IFERROR(IF(INDEX('1st Open'!$A:$F,MATCH('1st Open Results'!$E188,'1st Open'!$F:$F,0),1)&gt;0,INDEX('1st Open'!$A:$F,MATCH('1st Open Results'!$E188,'1st Open'!$F:$F,0),1),""),"")</f>
        <v/>
      </c>
      <c r="B188" s="120" t="str">
        <f>IFERROR(IF(INDEX('1st Open'!$A:$F,MATCH('1st Open Results'!$E188,'1st Open'!$F:$F,0),2)&gt;0,INDEX('1st Open'!$A:$F,MATCH('1st Open Results'!$E188,'1st Open'!$F:$F,0),2),""),"")</f>
        <v/>
      </c>
      <c r="C188" s="120" t="str">
        <f>IFERROR(IF(INDEX('1st Open'!$A:$F,MATCH('1st Open Results'!E188,'1st Open'!$F:$F,0),3)&gt;0,INDEX('1st Open'!$A:$F,MATCH('1st Open Results'!E188,'1st Open'!$F:$F,0),3),""),"")</f>
        <v/>
      </c>
      <c r="D188" s="121" t="str">
        <f>IFERROR(IF(SMALL('1st Open'!F:F,K188)&gt;1000,"nt",SMALL('1st Open'!F:F,K188)),"")</f>
        <v/>
      </c>
      <c r="E188" s="159" t="str">
        <f>IF(D188="nt",IFERROR(SMALL('1st Open'!F:F,K188),""),IFERROR(SMALL('1st Open'!F:F,K188),""))</f>
        <v/>
      </c>
      <c r="G188" s="130" t="str">
        <f t="shared" si="4"/>
        <v/>
      </c>
      <c r="K188" s="90">
        <v>187</v>
      </c>
    </row>
    <row r="189" spans="1:11">
      <c r="A189" s="24" t="str">
        <f>IFERROR(IF(INDEX('1st Open'!$A:$F,MATCH('1st Open Results'!$E189,'1st Open'!$F:$F,0),1)&gt;0,INDEX('1st Open'!$A:$F,MATCH('1st Open Results'!$E189,'1st Open'!$F:$F,0),1),""),"")</f>
        <v/>
      </c>
      <c r="B189" s="120" t="str">
        <f>IFERROR(IF(INDEX('1st Open'!$A:$F,MATCH('1st Open Results'!$E189,'1st Open'!$F:$F,0),2)&gt;0,INDEX('1st Open'!$A:$F,MATCH('1st Open Results'!$E189,'1st Open'!$F:$F,0),2),""),"")</f>
        <v/>
      </c>
      <c r="C189" s="120" t="str">
        <f>IFERROR(IF(INDEX('1st Open'!$A:$F,MATCH('1st Open Results'!E189,'1st Open'!$F:$F,0),3)&gt;0,INDEX('1st Open'!$A:$F,MATCH('1st Open Results'!E189,'1st Open'!$F:$F,0),3),""),"")</f>
        <v/>
      </c>
      <c r="D189" s="121" t="str">
        <f>IFERROR(IF(SMALL('1st Open'!F:F,K189)&gt;1000,"nt",SMALL('1st Open'!F:F,K189)),"")</f>
        <v/>
      </c>
      <c r="E189" s="159" t="str">
        <f>IF(D189="nt",IFERROR(SMALL('1st Open'!F:F,K189),""),IFERROR(SMALL('1st Open'!F:F,K189),""))</f>
        <v/>
      </c>
      <c r="G189" s="130" t="str">
        <f t="shared" si="4"/>
        <v/>
      </c>
      <c r="K189" s="90">
        <v>188</v>
      </c>
    </row>
    <row r="190" spans="1:11">
      <c r="A190" s="24" t="str">
        <f>IFERROR(IF(INDEX('1st Open'!$A:$F,MATCH('1st Open Results'!$E190,'1st Open'!$F:$F,0),1)&gt;0,INDEX('1st Open'!$A:$F,MATCH('1st Open Results'!$E190,'1st Open'!$F:$F,0),1),""),"")</f>
        <v/>
      </c>
      <c r="B190" s="120" t="str">
        <f>IFERROR(IF(INDEX('1st Open'!$A:$F,MATCH('1st Open Results'!$E190,'1st Open'!$F:$F,0),2)&gt;0,INDEX('1st Open'!$A:$F,MATCH('1st Open Results'!$E190,'1st Open'!$F:$F,0),2),""),"")</f>
        <v/>
      </c>
      <c r="C190" s="120" t="str">
        <f>IFERROR(IF(INDEX('1st Open'!$A:$F,MATCH('1st Open Results'!E190,'1st Open'!$F:$F,0),3)&gt;0,INDEX('1st Open'!$A:$F,MATCH('1st Open Results'!E190,'1st Open'!$F:$F,0),3),""),"")</f>
        <v/>
      </c>
      <c r="D190" s="121" t="str">
        <f>IFERROR(IF(SMALL('1st Open'!F:F,K190)&gt;1000,"nt",SMALL('1st Open'!F:F,K190)),"")</f>
        <v/>
      </c>
      <c r="E190" s="159" t="str">
        <f>IF(D190="nt",IFERROR(SMALL('1st Open'!F:F,K190),""),IFERROR(SMALL('1st Open'!F:F,K190),""))</f>
        <v/>
      </c>
      <c r="G190" s="130" t="str">
        <f t="shared" si="4"/>
        <v/>
      </c>
      <c r="K190" s="90">
        <v>189</v>
      </c>
    </row>
    <row r="191" spans="1:11">
      <c r="A191" s="24" t="str">
        <f>IFERROR(IF(INDEX('1st Open'!$A:$F,MATCH('1st Open Results'!$E191,'1st Open'!$F:$F,0),1)&gt;0,INDEX('1st Open'!$A:$F,MATCH('1st Open Results'!$E191,'1st Open'!$F:$F,0),1),""),"")</f>
        <v/>
      </c>
      <c r="B191" s="120" t="str">
        <f>IFERROR(IF(INDEX('1st Open'!$A:$F,MATCH('1st Open Results'!$E191,'1st Open'!$F:$F,0),2)&gt;0,INDEX('1st Open'!$A:$F,MATCH('1st Open Results'!$E191,'1st Open'!$F:$F,0),2),""),"")</f>
        <v/>
      </c>
      <c r="C191" s="120" t="str">
        <f>IFERROR(IF(INDEX('1st Open'!$A:$F,MATCH('1st Open Results'!E191,'1st Open'!$F:$F,0),3)&gt;0,INDEX('1st Open'!$A:$F,MATCH('1st Open Results'!E191,'1st Open'!$F:$F,0),3),""),"")</f>
        <v/>
      </c>
      <c r="D191" s="121" t="str">
        <f>IFERROR(IF(SMALL('1st Open'!F:F,K191)&gt;1000,"nt",SMALL('1st Open'!F:F,K191)),"")</f>
        <v/>
      </c>
      <c r="E191" s="159" t="str">
        <f>IF(D191="nt",IFERROR(SMALL('1st Open'!F:F,K191),""),IFERROR(SMALL('1st Open'!F:F,K191),""))</f>
        <v/>
      </c>
      <c r="G191" s="130" t="str">
        <f t="shared" si="4"/>
        <v/>
      </c>
      <c r="K191" s="90">
        <v>190</v>
      </c>
    </row>
    <row r="192" spans="1:11">
      <c r="A192" s="24" t="str">
        <f>IFERROR(IF(INDEX('1st Open'!$A:$F,MATCH('1st Open Results'!$E192,'1st Open'!$F:$F,0),1)&gt;0,INDEX('1st Open'!$A:$F,MATCH('1st Open Results'!$E192,'1st Open'!$F:$F,0),1),""),"")</f>
        <v/>
      </c>
      <c r="B192" s="120" t="str">
        <f>IFERROR(IF(INDEX('1st Open'!$A:$F,MATCH('1st Open Results'!$E192,'1st Open'!$F:$F,0),2)&gt;0,INDEX('1st Open'!$A:$F,MATCH('1st Open Results'!$E192,'1st Open'!$F:$F,0),2),""),"")</f>
        <v/>
      </c>
      <c r="C192" s="120" t="str">
        <f>IFERROR(IF(INDEX('1st Open'!$A:$F,MATCH('1st Open Results'!E192,'1st Open'!$F:$F,0),3)&gt;0,INDEX('1st Open'!$A:$F,MATCH('1st Open Results'!E192,'1st Open'!$F:$F,0),3),""),"")</f>
        <v/>
      </c>
      <c r="D192" s="121" t="str">
        <f>IFERROR(IF(SMALL('1st Open'!F:F,K192)&gt;1000,"nt",SMALL('1st Open'!F:F,K192)),"")</f>
        <v/>
      </c>
      <c r="E192" s="159" t="str">
        <f>IF(D192="nt",IFERROR(SMALL('1st Open'!F:F,K192),""),IFERROR(SMALL('1st Open'!F:F,K192),""))</f>
        <v/>
      </c>
      <c r="G192" s="130" t="str">
        <f t="shared" si="4"/>
        <v/>
      </c>
      <c r="K192" s="90">
        <v>191</v>
      </c>
    </row>
    <row r="193" spans="1:11">
      <c r="A193" s="24" t="str">
        <f>IFERROR(IF(INDEX('1st Open'!$A:$F,MATCH('1st Open Results'!$E193,'1st Open'!$F:$F,0),1)&gt;0,INDEX('1st Open'!$A:$F,MATCH('1st Open Results'!$E193,'1st Open'!$F:$F,0),1),""),"")</f>
        <v/>
      </c>
      <c r="B193" s="120" t="str">
        <f>IFERROR(IF(INDEX('1st Open'!$A:$F,MATCH('1st Open Results'!$E193,'1st Open'!$F:$F,0),2)&gt;0,INDEX('1st Open'!$A:$F,MATCH('1st Open Results'!$E193,'1st Open'!$F:$F,0),2),""),"")</f>
        <v/>
      </c>
      <c r="C193" s="120" t="str">
        <f>IFERROR(IF(INDEX('1st Open'!$A:$F,MATCH('1st Open Results'!E193,'1st Open'!$F:$F,0),3)&gt;0,INDEX('1st Open'!$A:$F,MATCH('1st Open Results'!E193,'1st Open'!$F:$F,0),3),""),"")</f>
        <v/>
      </c>
      <c r="D193" s="121" t="str">
        <f>IFERROR(IF(SMALL('1st Open'!F:F,K193)&gt;1000,"nt",SMALL('1st Open'!F:F,K193)),"")</f>
        <v/>
      </c>
      <c r="E193" s="159" t="str">
        <f>IF(D193="nt",IFERROR(SMALL('1st Open'!F:F,K193),""),IFERROR(SMALL('1st Open'!F:F,K193),""))</f>
        <v/>
      </c>
      <c r="G193" s="130" t="str">
        <f t="shared" si="4"/>
        <v/>
      </c>
      <c r="K193" s="90">
        <v>192</v>
      </c>
    </row>
    <row r="194" spans="1:11">
      <c r="A194" s="24" t="str">
        <f>IFERROR(IF(INDEX('1st Open'!$A:$F,MATCH('1st Open Results'!$E194,'1st Open'!$F:$F,0),1)&gt;0,INDEX('1st Open'!$A:$F,MATCH('1st Open Results'!$E194,'1st Open'!$F:$F,0),1),""),"")</f>
        <v/>
      </c>
      <c r="B194" s="120" t="str">
        <f>IFERROR(IF(INDEX('1st Open'!$A:$F,MATCH('1st Open Results'!$E194,'1st Open'!$F:$F,0),2)&gt;0,INDEX('1st Open'!$A:$F,MATCH('1st Open Results'!$E194,'1st Open'!$F:$F,0),2),""),"")</f>
        <v/>
      </c>
      <c r="C194" s="120" t="str">
        <f>IFERROR(IF(INDEX('1st Open'!$A:$F,MATCH('1st Open Results'!E194,'1st Open'!$F:$F,0),3)&gt;0,INDEX('1st Open'!$A:$F,MATCH('1st Open Results'!E194,'1st Open'!$F:$F,0),3),""),"")</f>
        <v/>
      </c>
      <c r="D194" s="121" t="str">
        <f>IFERROR(IF(SMALL('1st Open'!F:F,K194)&gt;1000,"nt",SMALL('1st Open'!F:F,K194)),"")</f>
        <v/>
      </c>
      <c r="E194" s="159" t="str">
        <f>IF(D194="nt",IFERROR(SMALL('1st Open'!F:F,K194),""),IFERROR(SMALL('1st Open'!F:F,K194),""))</f>
        <v/>
      </c>
      <c r="G194" s="130" t="str">
        <f t="shared" si="4"/>
        <v/>
      </c>
      <c r="K194" s="90">
        <v>193</v>
      </c>
    </row>
    <row r="195" spans="1:11">
      <c r="A195" s="24" t="str">
        <f>IFERROR(IF(INDEX('1st Open'!$A:$F,MATCH('1st Open Results'!$E195,'1st Open'!$F:$F,0),1)&gt;0,INDEX('1st Open'!$A:$F,MATCH('1st Open Results'!$E195,'1st Open'!$F:$F,0),1),""),"")</f>
        <v/>
      </c>
      <c r="B195" s="120" t="str">
        <f>IFERROR(IF(INDEX('1st Open'!$A:$F,MATCH('1st Open Results'!$E195,'1st Open'!$F:$F,0),2)&gt;0,INDEX('1st Open'!$A:$F,MATCH('1st Open Results'!$E195,'1st Open'!$F:$F,0),2),""),"")</f>
        <v/>
      </c>
      <c r="C195" s="120" t="str">
        <f>IFERROR(IF(INDEX('1st Open'!$A:$F,MATCH('1st Open Results'!E195,'1st Open'!$F:$F,0),3)&gt;0,INDEX('1st Open'!$A:$F,MATCH('1st Open Results'!E195,'1st Open'!$F:$F,0),3),""),"")</f>
        <v/>
      </c>
      <c r="D195" s="121" t="str">
        <f>IFERROR(IF(SMALL('1st Open'!F:F,K195)&gt;1000,"nt",SMALL('1st Open'!F:F,K195)),"")</f>
        <v/>
      </c>
      <c r="E195" s="159" t="str">
        <f>IF(D195="nt",IFERROR(SMALL('1st Open'!F:F,K195),""),IFERROR(SMALL('1st Open'!F:F,K195),""))</f>
        <v/>
      </c>
      <c r="G195" s="130" t="str">
        <f t="shared" ref="G195:G251" si="5">IFERROR(VLOOKUP(D195,$H$3:$I$7,2,FALSE),"")</f>
        <v/>
      </c>
      <c r="K195" s="90">
        <v>194</v>
      </c>
    </row>
    <row r="196" spans="1:11">
      <c r="A196" s="24" t="str">
        <f>IFERROR(IF(INDEX('1st Open'!$A:$F,MATCH('1st Open Results'!$E196,'1st Open'!$F:$F,0),1)&gt;0,INDEX('1st Open'!$A:$F,MATCH('1st Open Results'!$E196,'1st Open'!$F:$F,0),1),""),"")</f>
        <v/>
      </c>
      <c r="B196" s="120" t="str">
        <f>IFERROR(IF(INDEX('1st Open'!$A:$F,MATCH('1st Open Results'!$E196,'1st Open'!$F:$F,0),2)&gt;0,INDEX('1st Open'!$A:$F,MATCH('1st Open Results'!$E196,'1st Open'!$F:$F,0),2),""),"")</f>
        <v/>
      </c>
      <c r="C196" s="120" t="str">
        <f>IFERROR(IF(INDEX('1st Open'!$A:$F,MATCH('1st Open Results'!E196,'1st Open'!$F:$F,0),3)&gt;0,INDEX('1st Open'!$A:$F,MATCH('1st Open Results'!E196,'1st Open'!$F:$F,0),3),""),"")</f>
        <v/>
      </c>
      <c r="D196" s="121" t="str">
        <f>IFERROR(IF(SMALL('1st Open'!F:F,K196)&gt;1000,"nt",SMALL('1st Open'!F:F,K196)),"")</f>
        <v/>
      </c>
      <c r="E196" s="159" t="str">
        <f>IF(D196="nt",IFERROR(SMALL('1st Open'!F:F,K196),""),IFERROR(SMALL('1st Open'!F:F,K196),""))</f>
        <v/>
      </c>
      <c r="G196" s="130" t="str">
        <f t="shared" si="5"/>
        <v/>
      </c>
      <c r="K196" s="90">
        <v>195</v>
      </c>
    </row>
    <row r="197" spans="1:11">
      <c r="A197" s="24" t="str">
        <f>IFERROR(IF(INDEX('1st Open'!$A:$F,MATCH('1st Open Results'!$E197,'1st Open'!$F:$F,0),1)&gt;0,INDEX('1st Open'!$A:$F,MATCH('1st Open Results'!$E197,'1st Open'!$F:$F,0),1),""),"")</f>
        <v/>
      </c>
      <c r="B197" s="120" t="str">
        <f>IFERROR(IF(INDEX('1st Open'!$A:$F,MATCH('1st Open Results'!$E197,'1st Open'!$F:$F,0),2)&gt;0,INDEX('1st Open'!$A:$F,MATCH('1st Open Results'!$E197,'1st Open'!$F:$F,0),2),""),"")</f>
        <v/>
      </c>
      <c r="C197" s="120" t="str">
        <f>IFERROR(IF(INDEX('1st Open'!$A:$F,MATCH('1st Open Results'!E197,'1st Open'!$F:$F,0),3)&gt;0,INDEX('1st Open'!$A:$F,MATCH('1st Open Results'!E197,'1st Open'!$F:$F,0),3),""),"")</f>
        <v/>
      </c>
      <c r="D197" s="121" t="str">
        <f>IFERROR(IF(SMALL('1st Open'!F:F,K197)&gt;1000,"nt",SMALL('1st Open'!F:F,K197)),"")</f>
        <v/>
      </c>
      <c r="E197" s="159" t="str">
        <f>IF(D197="nt",IFERROR(SMALL('1st Open'!F:F,K197),""),IFERROR(SMALL('1st Open'!F:F,K197),""))</f>
        <v/>
      </c>
      <c r="G197" s="130" t="str">
        <f t="shared" si="5"/>
        <v/>
      </c>
      <c r="K197" s="90">
        <v>196</v>
      </c>
    </row>
    <row r="198" spans="1:11">
      <c r="A198" s="24" t="str">
        <f>IFERROR(IF(INDEX('1st Open'!$A:$F,MATCH('1st Open Results'!$E198,'1st Open'!$F:$F,0),1)&gt;0,INDEX('1st Open'!$A:$F,MATCH('1st Open Results'!$E198,'1st Open'!$F:$F,0),1),""),"")</f>
        <v/>
      </c>
      <c r="B198" s="120" t="str">
        <f>IFERROR(IF(INDEX('1st Open'!$A:$F,MATCH('1st Open Results'!$E198,'1st Open'!$F:$F,0),2)&gt;0,INDEX('1st Open'!$A:$F,MATCH('1st Open Results'!$E198,'1st Open'!$F:$F,0),2),""),"")</f>
        <v/>
      </c>
      <c r="C198" s="120" t="str">
        <f>IFERROR(IF(INDEX('1st Open'!$A:$F,MATCH('1st Open Results'!E198,'1st Open'!$F:$F,0),3)&gt;0,INDEX('1st Open'!$A:$F,MATCH('1st Open Results'!E198,'1st Open'!$F:$F,0),3),""),"")</f>
        <v/>
      </c>
      <c r="D198" s="121" t="str">
        <f>IFERROR(IF(SMALL('1st Open'!F:F,K198)&gt;1000,"nt",SMALL('1st Open'!F:F,K198)),"")</f>
        <v/>
      </c>
      <c r="E198" s="159" t="str">
        <f>IF(D198="nt",IFERROR(SMALL('1st Open'!F:F,K198),""),IFERROR(SMALL('1st Open'!F:F,K198),""))</f>
        <v/>
      </c>
      <c r="G198" s="130" t="str">
        <f t="shared" si="5"/>
        <v/>
      </c>
      <c r="K198" s="90">
        <v>197</v>
      </c>
    </row>
    <row r="199" spans="1:11">
      <c r="A199" s="24" t="str">
        <f>IFERROR(IF(INDEX('1st Open'!$A:$F,MATCH('1st Open Results'!$E199,'1st Open'!$F:$F,0),1)&gt;0,INDEX('1st Open'!$A:$F,MATCH('1st Open Results'!$E199,'1st Open'!$F:$F,0),1),""),"")</f>
        <v/>
      </c>
      <c r="B199" s="120" t="str">
        <f>IFERROR(IF(INDEX('1st Open'!$A:$F,MATCH('1st Open Results'!$E199,'1st Open'!$F:$F,0),2)&gt;0,INDEX('1st Open'!$A:$F,MATCH('1st Open Results'!$E199,'1st Open'!$F:$F,0),2),""),"")</f>
        <v/>
      </c>
      <c r="C199" s="120" t="str">
        <f>IFERROR(IF(INDEX('1st Open'!$A:$F,MATCH('1st Open Results'!E199,'1st Open'!$F:$F,0),3)&gt;0,INDEX('1st Open'!$A:$F,MATCH('1st Open Results'!E199,'1st Open'!$F:$F,0),3),""),"")</f>
        <v/>
      </c>
      <c r="D199" s="121" t="str">
        <f>IFERROR(IF(SMALL('1st Open'!F:F,K199)&gt;1000,"nt",SMALL('1st Open'!F:F,K199)),"")</f>
        <v/>
      </c>
      <c r="E199" s="159" t="str">
        <f>IF(D199="nt",IFERROR(SMALL('1st Open'!F:F,K199),""),IFERROR(SMALL('1st Open'!F:F,K199),""))</f>
        <v/>
      </c>
      <c r="G199" s="130" t="str">
        <f t="shared" si="5"/>
        <v/>
      </c>
      <c r="K199" s="90">
        <v>198</v>
      </c>
    </row>
    <row r="200" spans="1:11">
      <c r="A200" s="24" t="str">
        <f>IFERROR(IF(INDEX('1st Open'!$A:$F,MATCH('1st Open Results'!$E200,'1st Open'!$F:$F,0),1)&gt;0,INDEX('1st Open'!$A:$F,MATCH('1st Open Results'!$E200,'1st Open'!$F:$F,0),1),""),"")</f>
        <v/>
      </c>
      <c r="B200" s="120" t="str">
        <f>IFERROR(IF(INDEX('1st Open'!$A:$F,MATCH('1st Open Results'!$E200,'1st Open'!$F:$F,0),2)&gt;0,INDEX('1st Open'!$A:$F,MATCH('1st Open Results'!$E200,'1st Open'!$F:$F,0),2),""),"")</f>
        <v/>
      </c>
      <c r="C200" s="120" t="str">
        <f>IFERROR(IF(INDEX('1st Open'!$A:$F,MATCH('1st Open Results'!E200,'1st Open'!$F:$F,0),3)&gt;0,INDEX('1st Open'!$A:$F,MATCH('1st Open Results'!E200,'1st Open'!$F:$F,0),3),""),"")</f>
        <v/>
      </c>
      <c r="D200" s="121" t="str">
        <f>IFERROR(IF(SMALL('1st Open'!F:F,K200)&gt;1000,"nt",SMALL('1st Open'!F:F,K200)),"")</f>
        <v/>
      </c>
      <c r="E200" s="159" t="str">
        <f>IF(D200="nt",IFERROR(SMALL('1st Open'!F:F,K200),""),IFERROR(SMALL('1st Open'!F:F,K200),""))</f>
        <v/>
      </c>
      <c r="G200" s="130" t="str">
        <f t="shared" si="5"/>
        <v/>
      </c>
      <c r="K200" s="90">
        <v>199</v>
      </c>
    </row>
    <row r="201" spans="1:11">
      <c r="A201" s="24" t="str">
        <f>IFERROR(IF(INDEX('1st Open'!$A:$F,MATCH('1st Open Results'!$E201,'1st Open'!$F:$F,0),1)&gt;0,INDEX('1st Open'!$A:$F,MATCH('1st Open Results'!$E201,'1st Open'!$F:$F,0),1),""),"")</f>
        <v/>
      </c>
      <c r="B201" s="120" t="str">
        <f>IFERROR(IF(INDEX('1st Open'!$A:$F,MATCH('1st Open Results'!$E201,'1st Open'!$F:$F,0),2)&gt;0,INDEX('1st Open'!$A:$F,MATCH('1st Open Results'!$E201,'1st Open'!$F:$F,0),2),""),"")</f>
        <v/>
      </c>
      <c r="C201" s="120" t="str">
        <f>IFERROR(IF(INDEX('1st Open'!$A:$F,MATCH('1st Open Results'!E201,'1st Open'!$F:$F,0),3)&gt;0,INDEX('1st Open'!$A:$F,MATCH('1st Open Results'!E201,'1st Open'!$F:$F,0),3),""),"")</f>
        <v/>
      </c>
      <c r="D201" s="121" t="str">
        <f>IFERROR(IF(SMALL('1st Open'!F:F,K201)&gt;1000,"nt",SMALL('1st Open'!F:F,K201)),"")</f>
        <v/>
      </c>
      <c r="E201" s="159" t="str">
        <f>IF(D201="nt",IFERROR(SMALL('1st Open'!F:F,K201),""),IFERROR(SMALL('1st Open'!F:F,K201),""))</f>
        <v/>
      </c>
      <c r="G201" s="130" t="str">
        <f t="shared" si="5"/>
        <v/>
      </c>
      <c r="K201" s="90">
        <v>200</v>
      </c>
    </row>
    <row r="202" spans="1:11">
      <c r="A202" s="24" t="str">
        <f>IFERROR(IF(INDEX('1st Open'!$A:$F,MATCH('1st Open Results'!$E202,'1st Open'!$F:$F,0),1)&gt;0,INDEX('1st Open'!$A:$F,MATCH('1st Open Results'!$E202,'1st Open'!$F:$F,0),1),""),"")</f>
        <v/>
      </c>
      <c r="B202" s="120" t="str">
        <f>IFERROR(IF(INDEX('1st Open'!$A:$F,MATCH('1st Open Results'!$E202,'1st Open'!$F:$F,0),2)&gt;0,INDEX('1st Open'!$A:$F,MATCH('1st Open Results'!$E202,'1st Open'!$F:$F,0),2),""),"")</f>
        <v/>
      </c>
      <c r="C202" s="120" t="str">
        <f>IFERROR(IF(INDEX('1st Open'!$A:$F,MATCH('1st Open Results'!E202,'1st Open'!$F:$F,0),3)&gt;0,INDEX('1st Open'!$A:$F,MATCH('1st Open Results'!E202,'1st Open'!$F:$F,0),3),""),"")</f>
        <v/>
      </c>
      <c r="D202" s="121" t="str">
        <f>IFERROR(IF(SMALL('1st Open'!F:F,K202)&gt;1000,"nt",SMALL('1st Open'!F:F,K202)),"")</f>
        <v/>
      </c>
      <c r="E202" s="159" t="str">
        <f>IF(D202="nt",IFERROR(SMALL('1st Open'!F:F,K202),""),IFERROR(SMALL('1st Open'!F:F,K202),""))</f>
        <v/>
      </c>
      <c r="G202" s="130" t="str">
        <f t="shared" si="5"/>
        <v/>
      </c>
      <c r="K202" s="90">
        <v>201</v>
      </c>
    </row>
    <row r="203" spans="1:11">
      <c r="A203" s="24" t="str">
        <f>IFERROR(IF(INDEX('1st Open'!$A:$F,MATCH('1st Open Results'!$E203,'1st Open'!$F:$F,0),1)&gt;0,INDEX('1st Open'!$A:$F,MATCH('1st Open Results'!$E203,'1st Open'!$F:$F,0),1),""),"")</f>
        <v/>
      </c>
      <c r="B203" s="120" t="str">
        <f>IFERROR(IF(INDEX('1st Open'!$A:$F,MATCH('1st Open Results'!$E203,'1st Open'!$F:$F,0),2)&gt;0,INDEX('1st Open'!$A:$F,MATCH('1st Open Results'!$E203,'1st Open'!$F:$F,0),2),""),"")</f>
        <v/>
      </c>
      <c r="C203" s="120" t="str">
        <f>IFERROR(IF(INDEX('1st Open'!$A:$F,MATCH('1st Open Results'!E203,'1st Open'!$F:$F,0),3)&gt;0,INDEX('1st Open'!$A:$F,MATCH('1st Open Results'!E203,'1st Open'!$F:$F,0),3),""),"")</f>
        <v/>
      </c>
      <c r="D203" s="121" t="str">
        <f>IFERROR(IF(SMALL('1st Open'!F:F,K203)&gt;1000,"nt",SMALL('1st Open'!F:F,K203)),"")</f>
        <v/>
      </c>
      <c r="E203" s="159" t="str">
        <f>IF(D203="nt",IFERROR(SMALL('1st Open'!F:F,K203),""),IFERROR(SMALL('1st Open'!F:F,K203),""))</f>
        <v/>
      </c>
      <c r="G203" s="130" t="str">
        <f t="shared" si="5"/>
        <v/>
      </c>
      <c r="K203" s="90">
        <v>202</v>
      </c>
    </row>
    <row r="204" spans="1:11">
      <c r="A204" s="24" t="str">
        <f>IFERROR(IF(INDEX('1st Open'!$A:$F,MATCH('1st Open Results'!$E204,'1st Open'!$F:$F,0),1)&gt;0,INDEX('1st Open'!$A:$F,MATCH('1st Open Results'!$E204,'1st Open'!$F:$F,0),1),""),"")</f>
        <v/>
      </c>
      <c r="B204" s="120" t="str">
        <f>IFERROR(IF(INDEX('1st Open'!$A:$F,MATCH('1st Open Results'!$E204,'1st Open'!$F:$F,0),2)&gt;0,INDEX('1st Open'!$A:$F,MATCH('1st Open Results'!$E204,'1st Open'!$F:$F,0),2),""),"")</f>
        <v/>
      </c>
      <c r="C204" s="120" t="str">
        <f>IFERROR(IF(INDEX('1st Open'!$A:$F,MATCH('1st Open Results'!E204,'1st Open'!$F:$F,0),3)&gt;0,INDEX('1st Open'!$A:$F,MATCH('1st Open Results'!E204,'1st Open'!$F:$F,0),3),""),"")</f>
        <v/>
      </c>
      <c r="D204" s="121" t="str">
        <f>IFERROR(IF(SMALL('1st Open'!F:F,K204)&gt;1000,"nt",SMALL('1st Open'!F:F,K204)),"")</f>
        <v/>
      </c>
      <c r="E204" s="159" t="str">
        <f>IF(D204="nt",IFERROR(SMALL('1st Open'!F:F,K204),""),IFERROR(SMALL('1st Open'!F:F,K204),""))</f>
        <v/>
      </c>
      <c r="G204" s="130" t="str">
        <f t="shared" si="5"/>
        <v/>
      </c>
      <c r="K204" s="90">
        <v>203</v>
      </c>
    </row>
    <row r="205" spans="1:11">
      <c r="A205" s="24" t="str">
        <f>IFERROR(IF(INDEX('1st Open'!$A:$F,MATCH('1st Open Results'!$E205,'1st Open'!$F:$F,0),1)&gt;0,INDEX('1st Open'!$A:$F,MATCH('1st Open Results'!$E205,'1st Open'!$F:$F,0),1),""),"")</f>
        <v/>
      </c>
      <c r="B205" s="120" t="str">
        <f>IFERROR(IF(INDEX('1st Open'!$A:$F,MATCH('1st Open Results'!$E205,'1st Open'!$F:$F,0),2)&gt;0,INDEX('1st Open'!$A:$F,MATCH('1st Open Results'!$E205,'1st Open'!$F:$F,0),2),""),"")</f>
        <v/>
      </c>
      <c r="C205" s="120" t="str">
        <f>IFERROR(IF(INDEX('1st Open'!$A:$F,MATCH('1st Open Results'!E205,'1st Open'!$F:$F,0),3)&gt;0,INDEX('1st Open'!$A:$F,MATCH('1st Open Results'!E205,'1st Open'!$F:$F,0),3),""),"")</f>
        <v/>
      </c>
      <c r="D205" s="121" t="str">
        <f>IFERROR(IF(SMALL('1st Open'!F:F,K205)&gt;1000,"nt",SMALL('1st Open'!F:F,K205)),"")</f>
        <v/>
      </c>
      <c r="E205" s="159" t="str">
        <f>IF(D205="nt",IFERROR(SMALL('1st Open'!F:F,K205),""),IFERROR(SMALL('1st Open'!F:F,K205),""))</f>
        <v/>
      </c>
      <c r="G205" s="130" t="str">
        <f t="shared" si="5"/>
        <v/>
      </c>
      <c r="K205" s="90">
        <v>204</v>
      </c>
    </row>
    <row r="206" spans="1:11">
      <c r="A206" s="24" t="str">
        <f>IFERROR(IF(INDEX('1st Open'!$A:$F,MATCH('1st Open Results'!$E206,'1st Open'!$F:$F,0),1)&gt;0,INDEX('1st Open'!$A:$F,MATCH('1st Open Results'!$E206,'1st Open'!$F:$F,0),1),""),"")</f>
        <v/>
      </c>
      <c r="B206" s="120" t="str">
        <f>IFERROR(IF(INDEX('1st Open'!$A:$F,MATCH('1st Open Results'!$E206,'1st Open'!$F:$F,0),2)&gt;0,INDEX('1st Open'!$A:$F,MATCH('1st Open Results'!$E206,'1st Open'!$F:$F,0),2),""),"")</f>
        <v/>
      </c>
      <c r="C206" s="120" t="str">
        <f>IFERROR(IF(INDEX('1st Open'!$A:$F,MATCH('1st Open Results'!E206,'1st Open'!$F:$F,0),3)&gt;0,INDEX('1st Open'!$A:$F,MATCH('1st Open Results'!E206,'1st Open'!$F:$F,0),3),""),"")</f>
        <v/>
      </c>
      <c r="D206" s="121" t="str">
        <f>IFERROR(IF(SMALL('1st Open'!F:F,K206)&gt;1000,"nt",SMALL('1st Open'!F:F,K206)),"")</f>
        <v/>
      </c>
      <c r="E206" s="159" t="str">
        <f>IF(D206="nt",IFERROR(SMALL('1st Open'!F:F,K206),""),IFERROR(SMALL('1st Open'!F:F,K206),""))</f>
        <v/>
      </c>
      <c r="G206" s="130" t="str">
        <f t="shared" si="5"/>
        <v/>
      </c>
      <c r="K206" s="90">
        <v>205</v>
      </c>
    </row>
    <row r="207" spans="1:11">
      <c r="A207" s="24" t="str">
        <f>IFERROR(IF(INDEX('1st Open'!$A:$F,MATCH('1st Open Results'!$E207,'1st Open'!$F:$F,0),1)&gt;0,INDEX('1st Open'!$A:$F,MATCH('1st Open Results'!$E207,'1st Open'!$F:$F,0),1),""),"")</f>
        <v/>
      </c>
      <c r="B207" s="120" t="str">
        <f>IFERROR(IF(INDEX('1st Open'!$A:$F,MATCH('1st Open Results'!$E207,'1st Open'!$F:$F,0),2)&gt;0,INDEX('1st Open'!$A:$F,MATCH('1st Open Results'!$E207,'1st Open'!$F:$F,0),2),""),"")</f>
        <v/>
      </c>
      <c r="C207" s="120" t="str">
        <f>IFERROR(IF(INDEX('1st Open'!$A:$F,MATCH('1st Open Results'!E207,'1st Open'!$F:$F,0),3)&gt;0,INDEX('1st Open'!$A:$F,MATCH('1st Open Results'!E207,'1st Open'!$F:$F,0),3),""),"")</f>
        <v/>
      </c>
      <c r="D207" s="121" t="str">
        <f>IFERROR(IF(SMALL('1st Open'!F:F,K207)&gt;1000,"nt",SMALL('1st Open'!F:F,K207)),"")</f>
        <v/>
      </c>
      <c r="E207" s="159" t="str">
        <f>IF(D207="nt",IFERROR(SMALL('1st Open'!F:F,K207),""),IFERROR(SMALL('1st Open'!F:F,K207),""))</f>
        <v/>
      </c>
      <c r="G207" s="130" t="str">
        <f t="shared" si="5"/>
        <v/>
      </c>
      <c r="K207" s="90">
        <v>206</v>
      </c>
    </row>
    <row r="208" spans="1:11">
      <c r="A208" s="24" t="str">
        <f>IFERROR(IF(INDEX('1st Open'!$A:$F,MATCH('1st Open Results'!$E208,'1st Open'!$F:$F,0),1)&gt;0,INDEX('1st Open'!$A:$F,MATCH('1st Open Results'!$E208,'1st Open'!$F:$F,0),1),""),"")</f>
        <v/>
      </c>
      <c r="B208" s="120" t="str">
        <f>IFERROR(IF(INDEX('1st Open'!$A:$F,MATCH('1st Open Results'!$E208,'1st Open'!$F:$F,0),2)&gt;0,INDEX('1st Open'!$A:$F,MATCH('1st Open Results'!$E208,'1st Open'!$F:$F,0),2),""),"")</f>
        <v/>
      </c>
      <c r="C208" s="120" t="str">
        <f>IFERROR(IF(INDEX('1st Open'!$A:$F,MATCH('1st Open Results'!E208,'1st Open'!$F:$F,0),3)&gt;0,INDEX('1st Open'!$A:$F,MATCH('1st Open Results'!E208,'1st Open'!$F:$F,0),3),""),"")</f>
        <v/>
      </c>
      <c r="D208" s="121" t="str">
        <f>IFERROR(IF(SMALL('1st Open'!F:F,K208)&gt;1000,"nt",SMALL('1st Open'!F:F,K208)),"")</f>
        <v/>
      </c>
      <c r="E208" s="159" t="str">
        <f>IF(D208="nt",IFERROR(SMALL('1st Open'!F:F,K208),""),IFERROR(SMALL('1st Open'!F:F,K208),""))</f>
        <v/>
      </c>
      <c r="G208" s="130" t="str">
        <f t="shared" si="5"/>
        <v/>
      </c>
      <c r="K208" s="90">
        <v>207</v>
      </c>
    </row>
    <row r="209" spans="1:11">
      <c r="A209" s="24" t="str">
        <f>IFERROR(IF(INDEX('1st Open'!$A:$F,MATCH('1st Open Results'!$E209,'1st Open'!$F:$F,0),1)&gt;0,INDEX('1st Open'!$A:$F,MATCH('1st Open Results'!$E209,'1st Open'!$F:$F,0),1),""),"")</f>
        <v/>
      </c>
      <c r="B209" s="120" t="str">
        <f>IFERROR(IF(INDEX('1st Open'!$A:$F,MATCH('1st Open Results'!$E209,'1st Open'!$F:$F,0),2)&gt;0,INDEX('1st Open'!$A:$F,MATCH('1st Open Results'!$E209,'1st Open'!$F:$F,0),2),""),"")</f>
        <v/>
      </c>
      <c r="C209" s="120" t="str">
        <f>IFERROR(IF(INDEX('1st Open'!$A:$F,MATCH('1st Open Results'!E209,'1st Open'!$F:$F,0),3)&gt;0,INDEX('1st Open'!$A:$F,MATCH('1st Open Results'!E209,'1st Open'!$F:$F,0),3),""),"")</f>
        <v/>
      </c>
      <c r="D209" s="121" t="str">
        <f>IFERROR(IF(SMALL('1st Open'!F:F,K209)&gt;1000,"nt",SMALL('1st Open'!F:F,K209)),"")</f>
        <v/>
      </c>
      <c r="E209" s="159" t="str">
        <f>IF(D209="nt",IFERROR(SMALL('1st Open'!F:F,K209),""),IFERROR(SMALL('1st Open'!F:F,K209),""))</f>
        <v/>
      </c>
      <c r="G209" s="130" t="str">
        <f t="shared" si="5"/>
        <v/>
      </c>
      <c r="K209" s="90">
        <v>208</v>
      </c>
    </row>
    <row r="210" spans="1:11">
      <c r="A210" s="24" t="str">
        <f>IFERROR(IF(INDEX('1st Open'!$A:$F,MATCH('1st Open Results'!$E210,'1st Open'!$F:$F,0),1)&gt;0,INDEX('1st Open'!$A:$F,MATCH('1st Open Results'!$E210,'1st Open'!$F:$F,0),1),""),"")</f>
        <v/>
      </c>
      <c r="B210" s="120" t="str">
        <f>IFERROR(IF(INDEX('1st Open'!$A:$F,MATCH('1st Open Results'!$E210,'1st Open'!$F:$F,0),2)&gt;0,INDEX('1st Open'!$A:$F,MATCH('1st Open Results'!$E210,'1st Open'!$F:$F,0),2),""),"")</f>
        <v/>
      </c>
      <c r="C210" s="120" t="str">
        <f>IFERROR(IF(INDEX('1st Open'!$A:$F,MATCH('1st Open Results'!E210,'1st Open'!$F:$F,0),3)&gt;0,INDEX('1st Open'!$A:$F,MATCH('1st Open Results'!E210,'1st Open'!$F:$F,0),3),""),"")</f>
        <v/>
      </c>
      <c r="D210" s="121" t="str">
        <f>IFERROR(IF(SMALL('1st Open'!F:F,K210)&gt;1000,"nt",SMALL('1st Open'!F:F,K210)),"")</f>
        <v/>
      </c>
      <c r="E210" s="159" t="str">
        <f>IF(D210="nt",IFERROR(SMALL('1st Open'!F:F,K210),""),IFERROR(SMALL('1st Open'!F:F,K210),""))</f>
        <v/>
      </c>
      <c r="G210" s="130" t="str">
        <f t="shared" si="5"/>
        <v/>
      </c>
      <c r="K210" s="90">
        <v>209</v>
      </c>
    </row>
    <row r="211" spans="1:11">
      <c r="A211" s="24" t="str">
        <f>IFERROR(IF(INDEX('1st Open'!$A:$F,MATCH('1st Open Results'!$E211,'1st Open'!$F:$F,0),1)&gt;0,INDEX('1st Open'!$A:$F,MATCH('1st Open Results'!$E211,'1st Open'!$F:$F,0),1),""),"")</f>
        <v/>
      </c>
      <c r="B211" s="120" t="str">
        <f>IFERROR(IF(INDEX('1st Open'!$A:$F,MATCH('1st Open Results'!$E211,'1st Open'!$F:$F,0),2)&gt;0,INDEX('1st Open'!$A:$F,MATCH('1st Open Results'!$E211,'1st Open'!$F:$F,0),2),""),"")</f>
        <v/>
      </c>
      <c r="C211" s="120" t="str">
        <f>IFERROR(IF(INDEX('1st Open'!$A:$F,MATCH('1st Open Results'!E211,'1st Open'!$F:$F,0),3)&gt;0,INDEX('1st Open'!$A:$F,MATCH('1st Open Results'!E211,'1st Open'!$F:$F,0),3),""),"")</f>
        <v/>
      </c>
      <c r="D211" s="121" t="str">
        <f>IFERROR(IF(SMALL('1st Open'!F:F,K211)&gt;1000,"nt",SMALL('1st Open'!F:F,K211)),"")</f>
        <v/>
      </c>
      <c r="E211" s="159" t="str">
        <f>IF(D211="nt",IFERROR(SMALL('1st Open'!F:F,K211),""),IFERROR(SMALL('1st Open'!F:F,K211),""))</f>
        <v/>
      </c>
      <c r="G211" s="130" t="str">
        <f t="shared" si="5"/>
        <v/>
      </c>
      <c r="K211" s="90">
        <v>210</v>
      </c>
    </row>
    <row r="212" spans="1:11">
      <c r="A212" s="24" t="str">
        <f>IFERROR(IF(INDEX('1st Open'!$A:$F,MATCH('1st Open Results'!$E212,'1st Open'!$F:$F,0),1)&gt;0,INDEX('1st Open'!$A:$F,MATCH('1st Open Results'!$E212,'1st Open'!$F:$F,0),1),""),"")</f>
        <v/>
      </c>
      <c r="B212" s="120" t="str">
        <f>IFERROR(IF(INDEX('1st Open'!$A:$F,MATCH('1st Open Results'!$E212,'1st Open'!$F:$F,0),2)&gt;0,INDEX('1st Open'!$A:$F,MATCH('1st Open Results'!$E212,'1st Open'!$F:$F,0),2),""),"")</f>
        <v/>
      </c>
      <c r="C212" s="120" t="str">
        <f>IFERROR(IF(INDEX('1st Open'!$A:$F,MATCH('1st Open Results'!E212,'1st Open'!$F:$F,0),3)&gt;0,INDEX('1st Open'!$A:$F,MATCH('1st Open Results'!E212,'1st Open'!$F:$F,0),3),""),"")</f>
        <v/>
      </c>
      <c r="D212" s="121" t="str">
        <f>IFERROR(IF(SMALL('1st Open'!F:F,K212)&gt;1000,"nt",SMALL('1st Open'!F:F,K212)),"")</f>
        <v/>
      </c>
      <c r="E212" s="159" t="str">
        <f>IF(D212="nt",IFERROR(SMALL('1st Open'!F:F,K212),""),IFERROR(SMALL('1st Open'!F:F,K212),""))</f>
        <v/>
      </c>
      <c r="G212" s="130" t="str">
        <f t="shared" si="5"/>
        <v/>
      </c>
      <c r="K212" s="90">
        <v>211</v>
      </c>
    </row>
    <row r="213" spans="1:11">
      <c r="A213" s="24" t="str">
        <f>IFERROR(IF(INDEX('1st Open'!$A:$F,MATCH('1st Open Results'!$E213,'1st Open'!$F:$F,0),1)&gt;0,INDEX('1st Open'!$A:$F,MATCH('1st Open Results'!$E213,'1st Open'!$F:$F,0),1),""),"")</f>
        <v/>
      </c>
      <c r="B213" s="120" t="str">
        <f>IFERROR(IF(INDEX('1st Open'!$A:$F,MATCH('1st Open Results'!$E213,'1st Open'!$F:$F,0),2)&gt;0,INDEX('1st Open'!$A:$F,MATCH('1st Open Results'!$E213,'1st Open'!$F:$F,0),2),""),"")</f>
        <v/>
      </c>
      <c r="C213" s="120" t="str">
        <f>IFERROR(IF(INDEX('1st Open'!$A:$F,MATCH('1st Open Results'!E213,'1st Open'!$F:$F,0),3)&gt;0,INDEX('1st Open'!$A:$F,MATCH('1st Open Results'!E213,'1st Open'!$F:$F,0),3),""),"")</f>
        <v/>
      </c>
      <c r="D213" s="121" t="str">
        <f>IFERROR(IF(SMALL('1st Open'!F:F,K213)&gt;1000,"nt",SMALL('1st Open'!F:F,K213)),"")</f>
        <v/>
      </c>
      <c r="E213" s="159" t="str">
        <f>IF(D213="nt",IFERROR(SMALL('1st Open'!F:F,K213),""),IFERROR(SMALL('1st Open'!F:F,K213),""))</f>
        <v/>
      </c>
      <c r="G213" s="130" t="str">
        <f t="shared" si="5"/>
        <v/>
      </c>
      <c r="K213" s="90">
        <v>212</v>
      </c>
    </row>
    <row r="214" spans="1:11">
      <c r="A214" s="24" t="str">
        <f>IFERROR(IF(INDEX('1st Open'!$A:$F,MATCH('1st Open Results'!$E214,'1st Open'!$F:$F,0),1)&gt;0,INDEX('1st Open'!$A:$F,MATCH('1st Open Results'!$E214,'1st Open'!$F:$F,0),1),""),"")</f>
        <v/>
      </c>
      <c r="B214" s="120" t="str">
        <f>IFERROR(IF(INDEX('1st Open'!$A:$F,MATCH('1st Open Results'!$E214,'1st Open'!$F:$F,0),2)&gt;0,INDEX('1st Open'!$A:$F,MATCH('1st Open Results'!$E214,'1st Open'!$F:$F,0),2),""),"")</f>
        <v/>
      </c>
      <c r="C214" s="120" t="str">
        <f>IFERROR(IF(INDEX('1st Open'!$A:$F,MATCH('1st Open Results'!E214,'1st Open'!$F:$F,0),3)&gt;0,INDEX('1st Open'!$A:$F,MATCH('1st Open Results'!E214,'1st Open'!$F:$F,0),3),""),"")</f>
        <v/>
      </c>
      <c r="D214" s="121" t="str">
        <f>IFERROR(IF(SMALL('1st Open'!F:F,K214)&gt;1000,"nt",SMALL('1st Open'!F:F,K214)),"")</f>
        <v/>
      </c>
      <c r="E214" s="159" t="str">
        <f>IF(D214="nt",IFERROR(SMALL('1st Open'!F:F,K214),""),IFERROR(SMALL('1st Open'!F:F,K214),""))</f>
        <v/>
      </c>
      <c r="G214" s="130" t="str">
        <f t="shared" si="5"/>
        <v/>
      </c>
      <c r="K214" s="90">
        <v>213</v>
      </c>
    </row>
    <row r="215" spans="1:11">
      <c r="A215" s="24" t="str">
        <f>IFERROR(IF(INDEX('1st Open'!$A:$F,MATCH('1st Open Results'!$E215,'1st Open'!$F:$F,0),1)&gt;0,INDEX('1st Open'!$A:$F,MATCH('1st Open Results'!$E215,'1st Open'!$F:$F,0),1),""),"")</f>
        <v/>
      </c>
      <c r="B215" s="120" t="str">
        <f>IFERROR(IF(INDEX('1st Open'!$A:$F,MATCH('1st Open Results'!$E215,'1st Open'!$F:$F,0),2)&gt;0,INDEX('1st Open'!$A:$F,MATCH('1st Open Results'!$E215,'1st Open'!$F:$F,0),2),""),"")</f>
        <v/>
      </c>
      <c r="C215" s="120" t="str">
        <f>IFERROR(IF(INDEX('1st Open'!$A:$F,MATCH('1st Open Results'!E215,'1st Open'!$F:$F,0),3)&gt;0,INDEX('1st Open'!$A:$F,MATCH('1st Open Results'!E215,'1st Open'!$F:$F,0),3),""),"")</f>
        <v/>
      </c>
      <c r="D215" s="121" t="str">
        <f>IFERROR(IF(SMALL('1st Open'!F:F,K215)&gt;1000,"nt",SMALL('1st Open'!F:F,K215)),"")</f>
        <v/>
      </c>
      <c r="E215" s="159" t="str">
        <f>IF(D215="nt",IFERROR(SMALL('1st Open'!F:F,K215),""),IFERROR(SMALL('1st Open'!F:F,K215),""))</f>
        <v/>
      </c>
      <c r="G215" s="130" t="str">
        <f t="shared" si="5"/>
        <v/>
      </c>
      <c r="K215" s="90">
        <v>214</v>
      </c>
    </row>
    <row r="216" spans="1:11">
      <c r="A216" s="24" t="str">
        <f>IFERROR(IF(INDEX('1st Open'!$A:$F,MATCH('1st Open Results'!$E216,'1st Open'!$F:$F,0),1)&gt;0,INDEX('1st Open'!$A:$F,MATCH('1st Open Results'!$E216,'1st Open'!$F:$F,0),1),""),"")</f>
        <v/>
      </c>
      <c r="B216" s="120" t="str">
        <f>IFERROR(IF(INDEX('1st Open'!$A:$F,MATCH('1st Open Results'!$E216,'1st Open'!$F:$F,0),2)&gt;0,INDEX('1st Open'!$A:$F,MATCH('1st Open Results'!$E216,'1st Open'!$F:$F,0),2),""),"")</f>
        <v/>
      </c>
      <c r="C216" s="120" t="str">
        <f>IFERROR(IF(INDEX('1st Open'!$A:$F,MATCH('1st Open Results'!E216,'1st Open'!$F:$F,0),3)&gt;0,INDEX('1st Open'!$A:$F,MATCH('1st Open Results'!E216,'1st Open'!$F:$F,0),3),""),"")</f>
        <v/>
      </c>
      <c r="D216" s="121" t="str">
        <f>IFERROR(IF(SMALL('1st Open'!F:F,K216)&gt;1000,"nt",SMALL('1st Open'!F:F,K216)),"")</f>
        <v/>
      </c>
      <c r="E216" s="159" t="str">
        <f>IF(D216="nt",IFERROR(SMALL('1st Open'!F:F,K216),""),IFERROR(SMALL('1st Open'!F:F,K216),""))</f>
        <v/>
      </c>
      <c r="G216" s="130" t="str">
        <f t="shared" si="5"/>
        <v/>
      </c>
      <c r="K216" s="90">
        <v>215</v>
      </c>
    </row>
    <row r="217" spans="1:11">
      <c r="A217" s="24" t="str">
        <f>IFERROR(IF(INDEX('1st Open'!$A:$F,MATCH('1st Open Results'!$E217,'1st Open'!$F:$F,0),1)&gt;0,INDEX('1st Open'!$A:$F,MATCH('1st Open Results'!$E217,'1st Open'!$F:$F,0),1),""),"")</f>
        <v/>
      </c>
      <c r="B217" s="120" t="str">
        <f>IFERROR(IF(INDEX('1st Open'!$A:$F,MATCH('1st Open Results'!$E217,'1st Open'!$F:$F,0),2)&gt;0,INDEX('1st Open'!$A:$F,MATCH('1st Open Results'!$E217,'1st Open'!$F:$F,0),2),""),"")</f>
        <v/>
      </c>
      <c r="C217" s="120" t="str">
        <f>IFERROR(IF(INDEX('1st Open'!$A:$F,MATCH('1st Open Results'!E217,'1st Open'!$F:$F,0),3)&gt;0,INDEX('1st Open'!$A:$F,MATCH('1st Open Results'!E217,'1st Open'!$F:$F,0),3),""),"")</f>
        <v/>
      </c>
      <c r="D217" s="121" t="str">
        <f>IFERROR(IF(SMALL('1st Open'!F:F,K217)&gt;1000,"nt",SMALL('1st Open'!F:F,K217)),"")</f>
        <v/>
      </c>
      <c r="E217" s="159" t="str">
        <f>IF(D217="nt",IFERROR(SMALL('1st Open'!F:F,K217),""),IFERROR(SMALL('1st Open'!F:F,K217),""))</f>
        <v/>
      </c>
      <c r="G217" s="130" t="str">
        <f t="shared" si="5"/>
        <v/>
      </c>
      <c r="K217" s="90">
        <v>216</v>
      </c>
    </row>
    <row r="218" spans="1:11">
      <c r="A218" s="24" t="str">
        <f>IFERROR(IF(INDEX('1st Open'!$A:$F,MATCH('1st Open Results'!$E218,'1st Open'!$F:$F,0),1)&gt;0,INDEX('1st Open'!$A:$F,MATCH('1st Open Results'!$E218,'1st Open'!$F:$F,0),1),""),"")</f>
        <v/>
      </c>
      <c r="B218" s="120" t="str">
        <f>IFERROR(IF(INDEX('1st Open'!$A:$F,MATCH('1st Open Results'!$E218,'1st Open'!$F:$F,0),2)&gt;0,INDEX('1st Open'!$A:$F,MATCH('1st Open Results'!$E218,'1st Open'!$F:$F,0),2),""),"")</f>
        <v/>
      </c>
      <c r="C218" s="120" t="str">
        <f>IFERROR(IF(INDEX('1st Open'!$A:$F,MATCH('1st Open Results'!E218,'1st Open'!$F:$F,0),3)&gt;0,INDEX('1st Open'!$A:$F,MATCH('1st Open Results'!E218,'1st Open'!$F:$F,0),3),""),"")</f>
        <v/>
      </c>
      <c r="D218" s="121" t="str">
        <f>IFERROR(IF(SMALL('1st Open'!F:F,K218)&gt;1000,"nt",SMALL('1st Open'!F:F,K218)),"")</f>
        <v/>
      </c>
      <c r="E218" s="159" t="str">
        <f>IF(D218="nt",IFERROR(SMALL('1st Open'!F:F,K218),""),IFERROR(SMALL('1st Open'!F:F,K218),""))</f>
        <v/>
      </c>
      <c r="G218" s="130" t="str">
        <f t="shared" si="5"/>
        <v/>
      </c>
      <c r="K218" s="90">
        <v>217</v>
      </c>
    </row>
    <row r="219" spans="1:11">
      <c r="A219" s="24" t="str">
        <f>IFERROR(IF(INDEX('1st Open'!$A:$F,MATCH('1st Open Results'!$E219,'1st Open'!$F:$F,0),1)&gt;0,INDEX('1st Open'!$A:$F,MATCH('1st Open Results'!$E219,'1st Open'!$F:$F,0),1),""),"")</f>
        <v/>
      </c>
      <c r="B219" s="120" t="str">
        <f>IFERROR(IF(INDEX('1st Open'!$A:$F,MATCH('1st Open Results'!$E219,'1st Open'!$F:$F,0),2)&gt;0,INDEX('1st Open'!$A:$F,MATCH('1st Open Results'!$E219,'1st Open'!$F:$F,0),2),""),"")</f>
        <v/>
      </c>
      <c r="C219" s="120" t="str">
        <f>IFERROR(IF(INDEX('1st Open'!$A:$F,MATCH('1st Open Results'!E219,'1st Open'!$F:$F,0),3)&gt;0,INDEX('1st Open'!$A:$F,MATCH('1st Open Results'!E219,'1st Open'!$F:$F,0),3),""),"")</f>
        <v/>
      </c>
      <c r="D219" s="121" t="str">
        <f>IFERROR(IF(SMALL('1st Open'!F:F,K219)&gt;1000,"nt",SMALL('1st Open'!F:F,K219)),"")</f>
        <v/>
      </c>
      <c r="E219" s="159" t="str">
        <f>IF(D219="nt",IFERROR(SMALL('1st Open'!F:F,K219),""),IFERROR(SMALL('1st Open'!F:F,K219),""))</f>
        <v/>
      </c>
      <c r="G219" s="130" t="str">
        <f t="shared" si="5"/>
        <v/>
      </c>
      <c r="K219" s="90">
        <v>218</v>
      </c>
    </row>
    <row r="220" spans="1:11">
      <c r="A220" s="24" t="str">
        <f>IFERROR(IF(INDEX('1st Open'!$A:$F,MATCH('1st Open Results'!$E220,'1st Open'!$F:$F,0),1)&gt;0,INDEX('1st Open'!$A:$F,MATCH('1st Open Results'!$E220,'1st Open'!$F:$F,0),1),""),"")</f>
        <v/>
      </c>
      <c r="B220" s="120" t="str">
        <f>IFERROR(IF(INDEX('1st Open'!$A:$F,MATCH('1st Open Results'!$E220,'1st Open'!$F:$F,0),2)&gt;0,INDEX('1st Open'!$A:$F,MATCH('1st Open Results'!$E220,'1st Open'!$F:$F,0),2),""),"")</f>
        <v/>
      </c>
      <c r="C220" s="120" t="str">
        <f>IFERROR(IF(INDEX('1st Open'!$A:$F,MATCH('1st Open Results'!E220,'1st Open'!$F:$F,0),3)&gt;0,INDEX('1st Open'!$A:$F,MATCH('1st Open Results'!E220,'1st Open'!$F:$F,0),3),""),"")</f>
        <v/>
      </c>
      <c r="D220" s="121" t="str">
        <f>IFERROR(IF(SMALL('1st Open'!F:F,K220)&gt;1000,"nt",SMALL('1st Open'!F:F,K220)),"")</f>
        <v/>
      </c>
      <c r="E220" s="159" t="str">
        <f>IF(D220="nt",IFERROR(SMALL('1st Open'!F:F,K220),""),IFERROR(SMALL('1st Open'!F:F,K220),""))</f>
        <v/>
      </c>
      <c r="G220" s="130" t="str">
        <f t="shared" si="5"/>
        <v/>
      </c>
      <c r="K220" s="90">
        <v>219</v>
      </c>
    </row>
    <row r="221" spans="1:11">
      <c r="A221" s="24" t="str">
        <f>IFERROR(IF(INDEX('1st Open'!$A:$F,MATCH('1st Open Results'!$E221,'1st Open'!$F:$F,0),1)&gt;0,INDEX('1st Open'!$A:$F,MATCH('1st Open Results'!$E221,'1st Open'!$F:$F,0),1),""),"")</f>
        <v/>
      </c>
      <c r="B221" s="120" t="str">
        <f>IFERROR(IF(INDEX('1st Open'!$A:$F,MATCH('1st Open Results'!$E221,'1st Open'!$F:$F,0),2)&gt;0,INDEX('1st Open'!$A:$F,MATCH('1st Open Results'!$E221,'1st Open'!$F:$F,0),2),""),"")</f>
        <v/>
      </c>
      <c r="C221" s="120" t="str">
        <f>IFERROR(IF(INDEX('1st Open'!$A:$F,MATCH('1st Open Results'!E221,'1st Open'!$F:$F,0),3)&gt;0,INDEX('1st Open'!$A:$F,MATCH('1st Open Results'!E221,'1st Open'!$F:$F,0),3),""),"")</f>
        <v/>
      </c>
      <c r="D221" s="121" t="str">
        <f>IFERROR(IF(SMALL('1st Open'!F:F,K221)&gt;1000,"nt",SMALL('1st Open'!F:F,K221)),"")</f>
        <v/>
      </c>
      <c r="E221" s="159" t="str">
        <f>IF(D221="nt",IFERROR(SMALL('1st Open'!F:F,K221),""),IFERROR(SMALL('1st Open'!F:F,K221),""))</f>
        <v/>
      </c>
      <c r="G221" s="130" t="str">
        <f t="shared" si="5"/>
        <v/>
      </c>
      <c r="K221" s="90">
        <v>220</v>
      </c>
    </row>
    <row r="222" spans="1:11">
      <c r="A222" s="24" t="str">
        <f>IFERROR(IF(INDEX('1st Open'!$A:$F,MATCH('1st Open Results'!$E222,'1st Open'!$F:$F,0),1)&gt;0,INDEX('1st Open'!$A:$F,MATCH('1st Open Results'!$E222,'1st Open'!$F:$F,0),1),""),"")</f>
        <v/>
      </c>
      <c r="B222" s="120" t="str">
        <f>IFERROR(IF(INDEX('1st Open'!$A:$F,MATCH('1st Open Results'!$E222,'1st Open'!$F:$F,0),2)&gt;0,INDEX('1st Open'!$A:$F,MATCH('1st Open Results'!$E222,'1st Open'!$F:$F,0),2),""),"")</f>
        <v/>
      </c>
      <c r="C222" s="120" t="str">
        <f>IFERROR(IF(INDEX('1st Open'!$A:$F,MATCH('1st Open Results'!E222,'1st Open'!$F:$F,0),3)&gt;0,INDEX('1st Open'!$A:$F,MATCH('1st Open Results'!E222,'1st Open'!$F:$F,0),3),""),"")</f>
        <v/>
      </c>
      <c r="D222" s="121" t="str">
        <f>IFERROR(IF(SMALL('1st Open'!F:F,K222)&gt;1000,"nt",SMALL('1st Open'!F:F,K222)),"")</f>
        <v/>
      </c>
      <c r="E222" s="159" t="str">
        <f>IF(D222="nt",IFERROR(SMALL('1st Open'!F:F,K222),""),IFERROR(SMALL('1st Open'!F:F,K222),""))</f>
        <v/>
      </c>
      <c r="G222" s="130" t="str">
        <f t="shared" si="5"/>
        <v/>
      </c>
      <c r="K222" s="90">
        <v>221</v>
      </c>
    </row>
    <row r="223" spans="1:11">
      <c r="A223" s="24" t="str">
        <f>IFERROR(IF(INDEX('1st Open'!$A:$F,MATCH('1st Open Results'!$E223,'1st Open'!$F:$F,0),1)&gt;0,INDEX('1st Open'!$A:$F,MATCH('1st Open Results'!$E223,'1st Open'!$F:$F,0),1),""),"")</f>
        <v/>
      </c>
      <c r="B223" s="120" t="str">
        <f>IFERROR(IF(INDEX('1st Open'!$A:$F,MATCH('1st Open Results'!$E223,'1st Open'!$F:$F,0),2)&gt;0,INDEX('1st Open'!$A:$F,MATCH('1st Open Results'!$E223,'1st Open'!$F:$F,0),2),""),"")</f>
        <v/>
      </c>
      <c r="C223" s="120" t="str">
        <f>IFERROR(IF(INDEX('1st Open'!$A:$F,MATCH('1st Open Results'!E223,'1st Open'!$F:$F,0),3)&gt;0,INDEX('1st Open'!$A:$F,MATCH('1st Open Results'!E223,'1st Open'!$F:$F,0),3),""),"")</f>
        <v/>
      </c>
      <c r="D223" s="121" t="str">
        <f>IFERROR(IF(SMALL('1st Open'!F:F,K223)&gt;1000,"nt",SMALL('1st Open'!F:F,K223)),"")</f>
        <v/>
      </c>
      <c r="E223" s="159" t="str">
        <f>IF(D223="nt",IFERROR(SMALL('1st Open'!F:F,K223),""),IFERROR(SMALL('1st Open'!F:F,K223),""))</f>
        <v/>
      </c>
      <c r="G223" s="130" t="str">
        <f t="shared" si="5"/>
        <v/>
      </c>
      <c r="K223" s="90">
        <v>222</v>
      </c>
    </row>
    <row r="224" spans="1:11">
      <c r="A224" s="24" t="str">
        <f>IFERROR(IF(INDEX('1st Open'!$A:$F,MATCH('1st Open Results'!$E224,'1st Open'!$F:$F,0),1)&gt;0,INDEX('1st Open'!$A:$F,MATCH('1st Open Results'!$E224,'1st Open'!$F:$F,0),1),""),"")</f>
        <v/>
      </c>
      <c r="B224" s="120" t="str">
        <f>IFERROR(IF(INDEX('1st Open'!$A:$F,MATCH('1st Open Results'!$E224,'1st Open'!$F:$F,0),2)&gt;0,INDEX('1st Open'!$A:$F,MATCH('1st Open Results'!$E224,'1st Open'!$F:$F,0),2),""),"")</f>
        <v/>
      </c>
      <c r="C224" s="120" t="str">
        <f>IFERROR(IF(INDEX('1st Open'!$A:$F,MATCH('1st Open Results'!E224,'1st Open'!$F:$F,0),3)&gt;0,INDEX('1st Open'!$A:$F,MATCH('1st Open Results'!E224,'1st Open'!$F:$F,0),3),""),"")</f>
        <v/>
      </c>
      <c r="D224" s="121" t="str">
        <f>IFERROR(IF(SMALL('1st Open'!F:F,K224)&gt;1000,"nt",SMALL('1st Open'!F:F,K224)),"")</f>
        <v/>
      </c>
      <c r="E224" s="159" t="str">
        <f>IF(D224="nt",IFERROR(SMALL('1st Open'!F:F,K224),""),IFERROR(SMALL('1st Open'!F:F,K224),""))</f>
        <v/>
      </c>
      <c r="G224" s="130" t="str">
        <f t="shared" si="5"/>
        <v/>
      </c>
      <c r="K224" s="90">
        <v>223</v>
      </c>
    </row>
    <row r="225" spans="1:11">
      <c r="A225" s="24" t="str">
        <f>IFERROR(IF(INDEX('1st Open'!$A:$F,MATCH('1st Open Results'!$E225,'1st Open'!$F:$F,0),1)&gt;0,INDEX('1st Open'!$A:$F,MATCH('1st Open Results'!$E225,'1st Open'!$F:$F,0),1),""),"")</f>
        <v/>
      </c>
      <c r="B225" s="120" t="str">
        <f>IFERROR(IF(INDEX('1st Open'!$A:$F,MATCH('1st Open Results'!$E225,'1st Open'!$F:$F,0),2)&gt;0,INDEX('1st Open'!$A:$F,MATCH('1st Open Results'!$E225,'1st Open'!$F:$F,0),2),""),"")</f>
        <v/>
      </c>
      <c r="C225" s="120" t="str">
        <f>IFERROR(IF(INDEX('1st Open'!$A:$F,MATCH('1st Open Results'!E225,'1st Open'!$F:$F,0),3)&gt;0,INDEX('1st Open'!$A:$F,MATCH('1st Open Results'!E225,'1st Open'!$F:$F,0),3),""),"")</f>
        <v/>
      </c>
      <c r="D225" s="121" t="str">
        <f>IFERROR(IF(SMALL('1st Open'!F:F,K225)&gt;1000,"nt",SMALL('1st Open'!F:F,K225)),"")</f>
        <v/>
      </c>
      <c r="E225" s="159" t="str">
        <f>IF(D225="nt",IFERROR(SMALL('1st Open'!F:F,K225),""),IFERROR(SMALL('1st Open'!F:F,K225),""))</f>
        <v/>
      </c>
      <c r="G225" s="130" t="str">
        <f t="shared" si="5"/>
        <v/>
      </c>
      <c r="K225" s="90">
        <v>224</v>
      </c>
    </row>
    <row r="226" spans="1:11">
      <c r="A226" s="24" t="str">
        <f>IFERROR(IF(INDEX('1st Open'!$A:$F,MATCH('1st Open Results'!$E226,'1st Open'!$F:$F,0),1)&gt;0,INDEX('1st Open'!$A:$F,MATCH('1st Open Results'!$E226,'1st Open'!$F:$F,0),1),""),"")</f>
        <v/>
      </c>
      <c r="B226" s="120" t="str">
        <f>IFERROR(IF(INDEX('1st Open'!$A:$F,MATCH('1st Open Results'!$E226,'1st Open'!$F:$F,0),2)&gt;0,INDEX('1st Open'!$A:$F,MATCH('1st Open Results'!$E226,'1st Open'!$F:$F,0),2),""),"")</f>
        <v/>
      </c>
      <c r="C226" s="120" t="str">
        <f>IFERROR(IF(INDEX('1st Open'!$A:$F,MATCH('1st Open Results'!E226,'1st Open'!$F:$F,0),3)&gt;0,INDEX('1st Open'!$A:$F,MATCH('1st Open Results'!E226,'1st Open'!$F:$F,0),3),""),"")</f>
        <v/>
      </c>
      <c r="D226" s="121" t="str">
        <f>IFERROR(IF(SMALL('1st Open'!F:F,K226)&gt;1000,"nt",SMALL('1st Open'!F:F,K226)),"")</f>
        <v/>
      </c>
      <c r="E226" s="159" t="str">
        <f>IF(D226="nt",IFERROR(SMALL('1st Open'!F:F,K226),""),IFERROR(SMALL('1st Open'!F:F,K226),""))</f>
        <v/>
      </c>
      <c r="G226" s="130" t="str">
        <f t="shared" si="5"/>
        <v/>
      </c>
      <c r="K226" s="90">
        <v>225</v>
      </c>
    </row>
    <row r="227" spans="1:11">
      <c r="A227" s="24" t="str">
        <f>IFERROR(IF(INDEX('1st Open'!$A:$F,MATCH('1st Open Results'!$E227,'1st Open'!$F:$F,0),1)&gt;0,INDEX('1st Open'!$A:$F,MATCH('1st Open Results'!$E227,'1st Open'!$F:$F,0),1),""),"")</f>
        <v/>
      </c>
      <c r="B227" s="120" t="str">
        <f>IFERROR(IF(INDEX('1st Open'!$A:$F,MATCH('1st Open Results'!$E227,'1st Open'!$F:$F,0),2)&gt;0,INDEX('1st Open'!$A:$F,MATCH('1st Open Results'!$E227,'1st Open'!$F:$F,0),2),""),"")</f>
        <v/>
      </c>
      <c r="C227" s="120" t="str">
        <f>IFERROR(IF(INDEX('1st Open'!$A:$F,MATCH('1st Open Results'!E227,'1st Open'!$F:$F,0),3)&gt;0,INDEX('1st Open'!$A:$F,MATCH('1st Open Results'!E227,'1st Open'!$F:$F,0),3),""),"")</f>
        <v/>
      </c>
      <c r="D227" s="121" t="str">
        <f>IFERROR(IF(SMALL('1st Open'!F:F,K227)&gt;1000,"nt",SMALL('1st Open'!F:F,K227)),"")</f>
        <v/>
      </c>
      <c r="E227" s="159" t="str">
        <f>IF(D227="nt",IFERROR(SMALL('1st Open'!F:F,K227),""),IFERROR(SMALL('1st Open'!F:F,K227),""))</f>
        <v/>
      </c>
      <c r="G227" s="130" t="str">
        <f t="shared" si="5"/>
        <v/>
      </c>
      <c r="K227" s="90">
        <v>226</v>
      </c>
    </row>
    <row r="228" spans="1:11">
      <c r="A228" s="24" t="str">
        <f>IFERROR(IF(INDEX('1st Open'!$A:$F,MATCH('1st Open Results'!$E228,'1st Open'!$F:$F,0),1)&gt;0,INDEX('1st Open'!$A:$F,MATCH('1st Open Results'!$E228,'1st Open'!$F:$F,0),1),""),"")</f>
        <v/>
      </c>
      <c r="B228" s="120" t="str">
        <f>IFERROR(IF(INDEX('1st Open'!$A:$F,MATCH('1st Open Results'!$E228,'1st Open'!$F:$F,0),2)&gt;0,INDEX('1st Open'!$A:$F,MATCH('1st Open Results'!$E228,'1st Open'!$F:$F,0),2),""),"")</f>
        <v/>
      </c>
      <c r="C228" s="120" t="str">
        <f>IFERROR(IF(INDEX('1st Open'!$A:$F,MATCH('1st Open Results'!E228,'1st Open'!$F:$F,0),3)&gt;0,INDEX('1st Open'!$A:$F,MATCH('1st Open Results'!E228,'1st Open'!$F:$F,0),3),""),"")</f>
        <v/>
      </c>
      <c r="D228" s="121" t="str">
        <f>IFERROR(IF(SMALL('1st Open'!F:F,K228)&gt;1000,"nt",SMALL('1st Open'!F:F,K228)),"")</f>
        <v/>
      </c>
      <c r="E228" s="159" t="str">
        <f>IF(D228="nt",IFERROR(SMALL('1st Open'!F:F,K228),""),IFERROR(SMALL('1st Open'!F:F,K228),""))</f>
        <v/>
      </c>
      <c r="G228" s="130" t="str">
        <f t="shared" si="5"/>
        <v/>
      </c>
      <c r="K228" s="90">
        <v>227</v>
      </c>
    </row>
    <row r="229" spans="1:11">
      <c r="A229" s="24" t="str">
        <f>IFERROR(IF(INDEX('1st Open'!$A:$F,MATCH('1st Open Results'!$E229,'1st Open'!$F:$F,0),1)&gt;0,INDEX('1st Open'!$A:$F,MATCH('1st Open Results'!$E229,'1st Open'!$F:$F,0),1),""),"")</f>
        <v/>
      </c>
      <c r="B229" s="120" t="str">
        <f>IFERROR(IF(INDEX('1st Open'!$A:$F,MATCH('1st Open Results'!$E229,'1st Open'!$F:$F,0),2)&gt;0,INDEX('1st Open'!$A:$F,MATCH('1st Open Results'!$E229,'1st Open'!$F:$F,0),2),""),"")</f>
        <v/>
      </c>
      <c r="C229" s="120" t="str">
        <f>IFERROR(IF(INDEX('1st Open'!$A:$F,MATCH('1st Open Results'!E229,'1st Open'!$F:$F,0),3)&gt;0,INDEX('1st Open'!$A:$F,MATCH('1st Open Results'!E229,'1st Open'!$F:$F,0),3),""),"")</f>
        <v/>
      </c>
      <c r="D229" s="121" t="str">
        <f>IFERROR(IF(SMALL('1st Open'!F:F,K229)&gt;1000,"nt",SMALL('1st Open'!F:F,K229)),"")</f>
        <v/>
      </c>
      <c r="E229" s="159" t="str">
        <f>IF(D229="nt",IFERROR(SMALL('1st Open'!F:F,K229),""),IFERROR(SMALL('1st Open'!F:F,K229),""))</f>
        <v/>
      </c>
      <c r="G229" s="130" t="str">
        <f t="shared" si="5"/>
        <v/>
      </c>
      <c r="K229" s="90">
        <v>228</v>
      </c>
    </row>
    <row r="230" spans="1:11">
      <c r="A230" s="24" t="str">
        <f>IFERROR(IF(INDEX('1st Open'!$A:$F,MATCH('1st Open Results'!$E230,'1st Open'!$F:$F,0),1)&gt;0,INDEX('1st Open'!$A:$F,MATCH('1st Open Results'!$E230,'1st Open'!$F:$F,0),1),""),"")</f>
        <v/>
      </c>
      <c r="B230" s="120" t="str">
        <f>IFERROR(IF(INDEX('1st Open'!$A:$F,MATCH('1st Open Results'!$E230,'1st Open'!$F:$F,0),2)&gt;0,INDEX('1st Open'!$A:$F,MATCH('1st Open Results'!$E230,'1st Open'!$F:$F,0),2),""),"")</f>
        <v/>
      </c>
      <c r="C230" s="120" t="str">
        <f>IFERROR(IF(INDEX('1st Open'!$A:$F,MATCH('1st Open Results'!E230,'1st Open'!$F:$F,0),3)&gt;0,INDEX('1st Open'!$A:$F,MATCH('1st Open Results'!E230,'1st Open'!$F:$F,0),3),""),"")</f>
        <v/>
      </c>
      <c r="D230" s="121" t="str">
        <f>IFERROR(IF(SMALL('1st Open'!F:F,K230)&gt;1000,"nt",SMALL('1st Open'!F:F,K230)),"")</f>
        <v/>
      </c>
      <c r="E230" s="159" t="str">
        <f>IF(D230="nt",IFERROR(SMALL('1st Open'!F:F,K230),""),IFERROR(SMALL('1st Open'!F:F,K230),""))</f>
        <v/>
      </c>
      <c r="G230" s="130" t="str">
        <f t="shared" si="5"/>
        <v/>
      </c>
      <c r="K230" s="90">
        <v>229</v>
      </c>
    </row>
    <row r="231" spans="1:11">
      <c r="A231" s="24" t="str">
        <f>IFERROR(IF(INDEX('1st Open'!$A:$F,MATCH('1st Open Results'!$E231,'1st Open'!$F:$F,0),1)&gt;0,INDEX('1st Open'!$A:$F,MATCH('1st Open Results'!$E231,'1st Open'!$F:$F,0),1),""),"")</f>
        <v/>
      </c>
      <c r="B231" s="120" t="str">
        <f>IFERROR(IF(INDEX('1st Open'!$A:$F,MATCH('1st Open Results'!$E231,'1st Open'!$F:$F,0),2)&gt;0,INDEX('1st Open'!$A:$F,MATCH('1st Open Results'!$E231,'1st Open'!$F:$F,0),2),""),"")</f>
        <v/>
      </c>
      <c r="C231" s="120" t="str">
        <f>IFERROR(IF(INDEX('1st Open'!$A:$F,MATCH('1st Open Results'!E231,'1st Open'!$F:$F,0),3)&gt;0,INDEX('1st Open'!$A:$F,MATCH('1st Open Results'!E231,'1st Open'!$F:$F,0),3),""),"")</f>
        <v/>
      </c>
      <c r="D231" s="121" t="str">
        <f>IFERROR(IF(SMALL('1st Open'!F:F,K231)&gt;1000,"nt",SMALL('1st Open'!F:F,K231)),"")</f>
        <v/>
      </c>
      <c r="E231" s="159" t="str">
        <f>IF(D231="nt",IFERROR(SMALL('1st Open'!F:F,K231),""),IFERROR(SMALL('1st Open'!F:F,K231),""))</f>
        <v/>
      </c>
      <c r="G231" s="130" t="str">
        <f t="shared" si="5"/>
        <v/>
      </c>
      <c r="K231" s="90">
        <v>230</v>
      </c>
    </row>
    <row r="232" spans="1:11">
      <c r="A232" s="24" t="str">
        <f>IFERROR(IF(INDEX('1st Open'!$A:$F,MATCH('1st Open Results'!$E232,'1st Open'!$F:$F,0),1)&gt;0,INDEX('1st Open'!$A:$F,MATCH('1st Open Results'!$E232,'1st Open'!$F:$F,0),1),""),"")</f>
        <v/>
      </c>
      <c r="B232" s="120" t="str">
        <f>IFERROR(IF(INDEX('1st Open'!$A:$F,MATCH('1st Open Results'!$E232,'1st Open'!$F:$F,0),2)&gt;0,INDEX('1st Open'!$A:$F,MATCH('1st Open Results'!$E232,'1st Open'!$F:$F,0),2),""),"")</f>
        <v/>
      </c>
      <c r="C232" s="120" t="str">
        <f>IFERROR(IF(INDEX('1st Open'!$A:$F,MATCH('1st Open Results'!E232,'1st Open'!$F:$F,0),3)&gt;0,INDEX('1st Open'!$A:$F,MATCH('1st Open Results'!E232,'1st Open'!$F:$F,0),3),""),"")</f>
        <v/>
      </c>
      <c r="D232" s="121" t="str">
        <f>IFERROR(IF(SMALL('1st Open'!F:F,K232)&gt;1000,"nt",SMALL('1st Open'!F:F,K232)),"")</f>
        <v/>
      </c>
      <c r="E232" s="159" t="str">
        <f>IF(D232="nt",IFERROR(SMALL('1st Open'!F:F,K232),""),IFERROR(SMALL('1st Open'!F:F,K232),""))</f>
        <v/>
      </c>
      <c r="G232" s="130" t="str">
        <f t="shared" si="5"/>
        <v/>
      </c>
      <c r="K232" s="90">
        <v>231</v>
      </c>
    </row>
    <row r="233" spans="1:11">
      <c r="A233" s="24" t="str">
        <f>IFERROR(IF(INDEX('1st Open'!$A:$F,MATCH('1st Open Results'!$E233,'1st Open'!$F:$F,0),1)&gt;0,INDEX('1st Open'!$A:$F,MATCH('1st Open Results'!$E233,'1st Open'!$F:$F,0),1),""),"")</f>
        <v/>
      </c>
      <c r="B233" s="120" t="str">
        <f>IFERROR(IF(INDEX('1st Open'!$A:$F,MATCH('1st Open Results'!$E233,'1st Open'!$F:$F,0),2)&gt;0,INDEX('1st Open'!$A:$F,MATCH('1st Open Results'!$E233,'1st Open'!$F:$F,0),2),""),"")</f>
        <v/>
      </c>
      <c r="C233" s="120" t="str">
        <f>IFERROR(IF(INDEX('1st Open'!$A:$F,MATCH('1st Open Results'!E233,'1st Open'!$F:$F,0),3)&gt;0,INDEX('1st Open'!$A:$F,MATCH('1st Open Results'!E233,'1st Open'!$F:$F,0),3),""),"")</f>
        <v/>
      </c>
      <c r="D233" s="121" t="str">
        <f>IFERROR(IF(SMALL('1st Open'!F:F,K233)&gt;1000,"nt",SMALL('1st Open'!F:F,K233)),"")</f>
        <v/>
      </c>
      <c r="E233" s="159" t="str">
        <f>IF(D233="nt",IFERROR(SMALL('1st Open'!F:F,K233),""),IFERROR(SMALL('1st Open'!F:F,K233),""))</f>
        <v/>
      </c>
      <c r="G233" s="130" t="str">
        <f t="shared" si="5"/>
        <v/>
      </c>
      <c r="K233" s="90">
        <v>232</v>
      </c>
    </row>
    <row r="234" spans="1:11">
      <c r="A234" s="24" t="str">
        <f>IFERROR(IF(INDEX('1st Open'!$A:$F,MATCH('1st Open Results'!$E234,'1st Open'!$F:$F,0),1)&gt;0,INDEX('1st Open'!$A:$F,MATCH('1st Open Results'!$E234,'1st Open'!$F:$F,0),1),""),"")</f>
        <v/>
      </c>
      <c r="B234" s="120" t="str">
        <f>IFERROR(IF(INDEX('1st Open'!$A:$F,MATCH('1st Open Results'!$E234,'1st Open'!$F:$F,0),2)&gt;0,INDEX('1st Open'!$A:$F,MATCH('1st Open Results'!$E234,'1st Open'!$F:$F,0),2),""),"")</f>
        <v/>
      </c>
      <c r="C234" s="120" t="str">
        <f>IFERROR(IF(INDEX('1st Open'!$A:$F,MATCH('1st Open Results'!E234,'1st Open'!$F:$F,0),3)&gt;0,INDEX('1st Open'!$A:$F,MATCH('1st Open Results'!E234,'1st Open'!$F:$F,0),3),""),"")</f>
        <v/>
      </c>
      <c r="D234" s="121" t="str">
        <f>IFERROR(IF(SMALL('1st Open'!F:F,K234)&gt;1000,"nt",SMALL('1st Open'!F:F,K234)),"")</f>
        <v/>
      </c>
      <c r="E234" s="159" t="str">
        <f>IF(D234="nt",IFERROR(SMALL('1st Open'!F:F,K234),""),IFERROR(SMALL('1st Open'!F:F,K234),""))</f>
        <v/>
      </c>
      <c r="G234" s="130" t="str">
        <f t="shared" si="5"/>
        <v/>
      </c>
      <c r="K234" s="90">
        <v>233</v>
      </c>
    </row>
    <row r="235" spans="1:11">
      <c r="A235" s="24" t="str">
        <f>IFERROR(IF(INDEX('1st Open'!$A:$F,MATCH('1st Open Results'!$E235,'1st Open'!$F:$F,0),1)&gt;0,INDEX('1st Open'!$A:$F,MATCH('1st Open Results'!$E235,'1st Open'!$F:$F,0),1),""),"")</f>
        <v/>
      </c>
      <c r="B235" s="120" t="str">
        <f>IFERROR(IF(INDEX('1st Open'!$A:$F,MATCH('1st Open Results'!$E235,'1st Open'!$F:$F,0),2)&gt;0,INDEX('1st Open'!$A:$F,MATCH('1st Open Results'!$E235,'1st Open'!$F:$F,0),2),""),"")</f>
        <v/>
      </c>
      <c r="C235" s="120" t="str">
        <f>IFERROR(IF(INDEX('1st Open'!$A:$F,MATCH('1st Open Results'!E235,'1st Open'!$F:$F,0),3)&gt;0,INDEX('1st Open'!$A:$F,MATCH('1st Open Results'!E235,'1st Open'!$F:$F,0),3),""),"")</f>
        <v/>
      </c>
      <c r="D235" s="121" t="str">
        <f>IFERROR(IF(SMALL('1st Open'!F:F,K235)&gt;1000,"nt",SMALL('1st Open'!F:F,K235)),"")</f>
        <v/>
      </c>
      <c r="E235" s="159" t="str">
        <f>IF(D235="nt",IFERROR(SMALL('1st Open'!F:F,K235),""),IFERROR(SMALL('1st Open'!F:F,K235),""))</f>
        <v/>
      </c>
      <c r="G235" s="130" t="str">
        <f t="shared" si="5"/>
        <v/>
      </c>
      <c r="K235" s="90">
        <v>234</v>
      </c>
    </row>
    <row r="236" spans="1:11">
      <c r="A236" s="24" t="str">
        <f>IFERROR(IF(INDEX('1st Open'!$A:$F,MATCH('1st Open Results'!$E236,'1st Open'!$F:$F,0),1)&gt;0,INDEX('1st Open'!$A:$F,MATCH('1st Open Results'!$E236,'1st Open'!$F:$F,0),1),""),"")</f>
        <v/>
      </c>
      <c r="B236" s="120" t="str">
        <f>IFERROR(IF(INDEX('1st Open'!$A:$F,MATCH('1st Open Results'!$E236,'1st Open'!$F:$F,0),2)&gt;0,INDEX('1st Open'!$A:$F,MATCH('1st Open Results'!$E236,'1st Open'!$F:$F,0),2),""),"")</f>
        <v/>
      </c>
      <c r="C236" s="120" t="str">
        <f>IFERROR(IF(INDEX('1st Open'!$A:$F,MATCH('1st Open Results'!E236,'1st Open'!$F:$F,0),3)&gt;0,INDEX('1st Open'!$A:$F,MATCH('1st Open Results'!E236,'1st Open'!$F:$F,0),3),""),"")</f>
        <v/>
      </c>
      <c r="D236" s="121" t="str">
        <f>IFERROR(IF(SMALL('1st Open'!F:F,K236)&gt;1000,"nt",SMALL('1st Open'!F:F,K236)),"")</f>
        <v/>
      </c>
      <c r="E236" s="159" t="str">
        <f>IF(D236="nt",IFERROR(SMALL('1st Open'!F:F,K236),""),IFERROR(SMALL('1st Open'!F:F,K236),""))</f>
        <v/>
      </c>
      <c r="G236" s="130" t="str">
        <f t="shared" si="5"/>
        <v/>
      </c>
      <c r="K236" s="90">
        <v>235</v>
      </c>
    </row>
    <row r="237" spans="1:11">
      <c r="A237" s="24" t="str">
        <f>IFERROR(IF(INDEX('1st Open'!$A:$F,MATCH('1st Open Results'!$E237,'1st Open'!$F:$F,0),1)&gt;0,INDEX('1st Open'!$A:$F,MATCH('1st Open Results'!$E237,'1st Open'!$F:$F,0),1),""),"")</f>
        <v/>
      </c>
      <c r="B237" s="120" t="str">
        <f>IFERROR(IF(INDEX('1st Open'!$A:$F,MATCH('1st Open Results'!$E237,'1st Open'!$F:$F,0),2)&gt;0,INDEX('1st Open'!$A:$F,MATCH('1st Open Results'!$E237,'1st Open'!$F:$F,0),2),""),"")</f>
        <v/>
      </c>
      <c r="C237" s="120" t="str">
        <f>IFERROR(IF(INDEX('1st Open'!$A:$F,MATCH('1st Open Results'!E237,'1st Open'!$F:$F,0),3)&gt;0,INDEX('1st Open'!$A:$F,MATCH('1st Open Results'!E237,'1st Open'!$F:$F,0),3),""),"")</f>
        <v/>
      </c>
      <c r="D237" s="121" t="str">
        <f>IFERROR(IF(SMALL('1st Open'!F:F,K237)&gt;1000,"nt",SMALL('1st Open'!F:F,K237)),"")</f>
        <v/>
      </c>
      <c r="E237" s="159" t="str">
        <f>IF(D237="nt",IFERROR(SMALL('1st Open'!F:F,K237),""),IFERROR(SMALL('1st Open'!F:F,K237),""))</f>
        <v/>
      </c>
      <c r="G237" s="130" t="str">
        <f t="shared" si="5"/>
        <v/>
      </c>
      <c r="K237" s="90">
        <v>236</v>
      </c>
    </row>
    <row r="238" spans="1:11">
      <c r="A238" s="24" t="str">
        <f>IFERROR(IF(INDEX('1st Open'!$A:$F,MATCH('1st Open Results'!$E238,'1st Open'!$F:$F,0),1)&gt;0,INDEX('1st Open'!$A:$F,MATCH('1st Open Results'!$E238,'1st Open'!$F:$F,0),1),""),"")</f>
        <v/>
      </c>
      <c r="B238" s="120" t="str">
        <f>IFERROR(IF(INDEX('1st Open'!$A:$F,MATCH('1st Open Results'!$E238,'1st Open'!$F:$F,0),2)&gt;0,INDEX('1st Open'!$A:$F,MATCH('1st Open Results'!$E238,'1st Open'!$F:$F,0),2),""),"")</f>
        <v/>
      </c>
      <c r="C238" s="120" t="str">
        <f>IFERROR(IF(INDEX('1st Open'!$A:$F,MATCH('1st Open Results'!E238,'1st Open'!$F:$F,0),3)&gt;0,INDEX('1st Open'!$A:$F,MATCH('1st Open Results'!E238,'1st Open'!$F:$F,0),3),""),"")</f>
        <v/>
      </c>
      <c r="D238" s="121" t="str">
        <f>IFERROR(IF(SMALL('1st Open'!F:F,K238)&gt;1000,"nt",SMALL('1st Open'!F:F,K238)),"")</f>
        <v/>
      </c>
      <c r="E238" s="159" t="str">
        <f>IF(D238="nt",IFERROR(SMALL('1st Open'!F:F,K238),""),IFERROR(SMALL('1st Open'!F:F,K238),""))</f>
        <v/>
      </c>
      <c r="G238" s="130" t="str">
        <f t="shared" si="5"/>
        <v/>
      </c>
      <c r="K238" s="90">
        <v>237</v>
      </c>
    </row>
    <row r="239" spans="1:11">
      <c r="A239" s="24" t="str">
        <f>IFERROR(IF(INDEX('1st Open'!$A:$F,MATCH('1st Open Results'!$E239,'1st Open'!$F:$F,0),1)&gt;0,INDEX('1st Open'!$A:$F,MATCH('1st Open Results'!$E239,'1st Open'!$F:$F,0),1),""),"")</f>
        <v/>
      </c>
      <c r="B239" s="120" t="str">
        <f>IFERROR(IF(INDEX('1st Open'!$A:$F,MATCH('1st Open Results'!$E239,'1st Open'!$F:$F,0),2)&gt;0,INDEX('1st Open'!$A:$F,MATCH('1st Open Results'!$E239,'1st Open'!$F:$F,0),2),""),"")</f>
        <v/>
      </c>
      <c r="C239" s="120" t="str">
        <f>IFERROR(IF(INDEX('1st Open'!$A:$F,MATCH('1st Open Results'!E239,'1st Open'!$F:$F,0),3)&gt;0,INDEX('1st Open'!$A:$F,MATCH('1st Open Results'!E239,'1st Open'!$F:$F,0),3),""),"")</f>
        <v/>
      </c>
      <c r="D239" s="121" t="str">
        <f>IFERROR(IF(SMALL('1st Open'!F:F,K239)&gt;1000,"nt",SMALL('1st Open'!F:F,K239)),"")</f>
        <v/>
      </c>
      <c r="E239" s="159" t="str">
        <f>IF(D239="nt",IFERROR(SMALL('1st Open'!F:F,K239),""),IFERROR(SMALL('1st Open'!F:F,K239),""))</f>
        <v/>
      </c>
      <c r="G239" s="130" t="str">
        <f t="shared" si="5"/>
        <v/>
      </c>
      <c r="K239" s="90">
        <v>238</v>
      </c>
    </row>
    <row r="240" spans="1:11">
      <c r="A240" s="24" t="str">
        <f>IFERROR(IF(INDEX('1st Open'!$A:$F,MATCH('1st Open Results'!$E240,'1st Open'!$F:$F,0),1)&gt;0,INDEX('1st Open'!$A:$F,MATCH('1st Open Results'!$E240,'1st Open'!$F:$F,0),1),""),"")</f>
        <v/>
      </c>
      <c r="B240" s="120" t="str">
        <f>IFERROR(IF(INDEX('1st Open'!$A:$F,MATCH('1st Open Results'!$E240,'1st Open'!$F:$F,0),2)&gt;0,INDEX('1st Open'!$A:$F,MATCH('1st Open Results'!$E240,'1st Open'!$F:$F,0),2),""),"")</f>
        <v/>
      </c>
      <c r="C240" s="120" t="str">
        <f>IFERROR(IF(INDEX('1st Open'!$A:$F,MATCH('1st Open Results'!E240,'1st Open'!$F:$F,0),3)&gt;0,INDEX('1st Open'!$A:$F,MATCH('1st Open Results'!E240,'1st Open'!$F:$F,0),3),""),"")</f>
        <v/>
      </c>
      <c r="D240" s="121" t="str">
        <f>IFERROR(IF(SMALL('1st Open'!F:F,K240)&gt;1000,"nt",SMALL('1st Open'!F:F,K240)),"")</f>
        <v/>
      </c>
      <c r="E240" s="159" t="str">
        <f>IF(D240="nt",IFERROR(SMALL('1st Open'!F:F,K240),""),IFERROR(SMALL('1st Open'!F:F,K240),""))</f>
        <v/>
      </c>
      <c r="G240" s="130" t="str">
        <f t="shared" si="5"/>
        <v/>
      </c>
      <c r="K240" s="90">
        <v>239</v>
      </c>
    </row>
    <row r="241" spans="1:11">
      <c r="A241" s="24" t="str">
        <f>IFERROR(IF(INDEX('1st Open'!$A:$F,MATCH('1st Open Results'!$E241,'1st Open'!$F:$F,0),1)&gt;0,INDEX('1st Open'!$A:$F,MATCH('1st Open Results'!$E241,'1st Open'!$F:$F,0),1),""),"")</f>
        <v/>
      </c>
      <c r="B241" s="120" t="str">
        <f>IFERROR(IF(INDEX('1st Open'!$A:$F,MATCH('1st Open Results'!$E241,'1st Open'!$F:$F,0),2)&gt;0,INDEX('1st Open'!$A:$F,MATCH('1st Open Results'!$E241,'1st Open'!$F:$F,0),2),""),"")</f>
        <v/>
      </c>
      <c r="C241" s="120" t="str">
        <f>IFERROR(IF(INDEX('1st Open'!$A:$F,MATCH('1st Open Results'!E241,'1st Open'!$F:$F,0),3)&gt;0,INDEX('1st Open'!$A:$F,MATCH('1st Open Results'!E241,'1st Open'!$F:$F,0),3),""),"")</f>
        <v/>
      </c>
      <c r="D241" s="121" t="str">
        <f>IFERROR(IF(SMALL('1st Open'!F:F,K241)&gt;1000,"nt",SMALL('1st Open'!F:F,K241)),"")</f>
        <v/>
      </c>
      <c r="E241" s="159" t="str">
        <f>IF(D241="nt",IFERROR(SMALL('1st Open'!F:F,K241),""),IFERROR(SMALL('1st Open'!F:F,K241),""))</f>
        <v/>
      </c>
      <c r="G241" s="130" t="str">
        <f t="shared" si="5"/>
        <v/>
      </c>
      <c r="K241" s="90">
        <v>240</v>
      </c>
    </row>
    <row r="242" spans="1:11">
      <c r="A242" s="24" t="str">
        <f>IFERROR(IF(INDEX('1st Open'!$A:$F,MATCH('1st Open Results'!$E242,'1st Open'!$F:$F,0),1)&gt;0,INDEX('1st Open'!$A:$F,MATCH('1st Open Results'!$E242,'1st Open'!$F:$F,0),1),""),"")</f>
        <v/>
      </c>
      <c r="B242" s="120" t="str">
        <f>IFERROR(IF(INDEX('1st Open'!$A:$F,MATCH('1st Open Results'!$E242,'1st Open'!$F:$F,0),2)&gt;0,INDEX('1st Open'!$A:$F,MATCH('1st Open Results'!$E242,'1st Open'!$F:$F,0),2),""),"")</f>
        <v/>
      </c>
      <c r="C242" s="120" t="str">
        <f>IFERROR(IF(INDEX('1st Open'!$A:$F,MATCH('1st Open Results'!E242,'1st Open'!$F:$F,0),3)&gt;0,INDEX('1st Open'!$A:$F,MATCH('1st Open Results'!E242,'1st Open'!$F:$F,0),3),""),"")</f>
        <v/>
      </c>
      <c r="D242" s="121" t="str">
        <f>IFERROR(IF(SMALL('1st Open'!F:F,K242)&gt;1000,"nt",SMALL('1st Open'!F:F,K242)),"")</f>
        <v/>
      </c>
      <c r="E242" s="159" t="str">
        <f>IF(D242="nt",IFERROR(SMALL('1st Open'!F:F,K242),""),IFERROR(SMALL('1st Open'!F:F,K242),""))</f>
        <v/>
      </c>
      <c r="G242" s="130" t="str">
        <f t="shared" si="5"/>
        <v/>
      </c>
      <c r="K242" s="90">
        <v>241</v>
      </c>
    </row>
    <row r="243" spans="1:11">
      <c r="A243" s="24" t="str">
        <f>IFERROR(IF(INDEX('1st Open'!$A:$F,MATCH('1st Open Results'!$E243,'1st Open'!$F:$F,0),1)&gt;0,INDEX('1st Open'!$A:$F,MATCH('1st Open Results'!$E243,'1st Open'!$F:$F,0),1),""),"")</f>
        <v/>
      </c>
      <c r="B243" s="120" t="str">
        <f>IFERROR(IF(INDEX('1st Open'!$A:$F,MATCH('1st Open Results'!$E243,'1st Open'!$F:$F,0),2)&gt;0,INDEX('1st Open'!$A:$F,MATCH('1st Open Results'!$E243,'1st Open'!$F:$F,0),2),""),"")</f>
        <v/>
      </c>
      <c r="C243" s="120" t="str">
        <f>IFERROR(IF(INDEX('1st Open'!$A:$F,MATCH('1st Open Results'!E243,'1st Open'!$F:$F,0),3)&gt;0,INDEX('1st Open'!$A:$F,MATCH('1st Open Results'!E243,'1st Open'!$F:$F,0),3),""),"")</f>
        <v/>
      </c>
      <c r="D243" s="121" t="str">
        <f>IFERROR(IF(SMALL('1st Open'!F:F,K243)&gt;1000,"nt",SMALL('1st Open'!F:F,K243)),"")</f>
        <v/>
      </c>
      <c r="E243" s="159" t="str">
        <f>IF(D243="nt",IFERROR(SMALL('1st Open'!F:F,K243),""),IFERROR(SMALL('1st Open'!F:F,K243),""))</f>
        <v/>
      </c>
      <c r="G243" s="130" t="str">
        <f t="shared" si="5"/>
        <v/>
      </c>
      <c r="K243" s="90">
        <v>242</v>
      </c>
    </row>
    <row r="244" spans="1:11">
      <c r="A244" s="24" t="str">
        <f>IFERROR(IF(INDEX('1st Open'!$A:$F,MATCH('1st Open Results'!$E244,'1st Open'!$F:$F,0),1)&gt;0,INDEX('1st Open'!$A:$F,MATCH('1st Open Results'!$E244,'1st Open'!$F:$F,0),1),""),"")</f>
        <v/>
      </c>
      <c r="B244" s="120" t="str">
        <f>IFERROR(IF(INDEX('1st Open'!$A:$F,MATCH('1st Open Results'!$E244,'1st Open'!$F:$F,0),2)&gt;0,INDEX('1st Open'!$A:$F,MATCH('1st Open Results'!$E244,'1st Open'!$F:$F,0),2),""),"")</f>
        <v/>
      </c>
      <c r="C244" s="120" t="str">
        <f>IFERROR(IF(INDEX('1st Open'!$A:$F,MATCH('1st Open Results'!E244,'1st Open'!$F:$F,0),3)&gt;0,INDEX('1st Open'!$A:$F,MATCH('1st Open Results'!E244,'1st Open'!$F:$F,0),3),""),"")</f>
        <v/>
      </c>
      <c r="D244" s="121" t="str">
        <f>IFERROR(IF(SMALL('1st Open'!F:F,K244)&gt;1000,"nt",SMALL('1st Open'!F:F,K244)),"")</f>
        <v/>
      </c>
      <c r="E244" s="159" t="str">
        <f>IF(D244="nt",IFERROR(SMALL('1st Open'!F:F,K244),""),IFERROR(SMALL('1st Open'!F:F,K244),""))</f>
        <v/>
      </c>
      <c r="G244" s="130" t="str">
        <f t="shared" si="5"/>
        <v/>
      </c>
      <c r="K244" s="90">
        <v>243</v>
      </c>
    </row>
    <row r="245" spans="1:11">
      <c r="A245" s="24" t="str">
        <f>IFERROR(IF(INDEX('1st Open'!$A:$F,MATCH('1st Open Results'!$E245,'1st Open'!$F:$F,0),1)&gt;0,INDEX('1st Open'!$A:$F,MATCH('1st Open Results'!$E245,'1st Open'!$F:$F,0),1),""),"")</f>
        <v/>
      </c>
      <c r="B245" s="120" t="str">
        <f>IFERROR(IF(INDEX('1st Open'!$A:$F,MATCH('1st Open Results'!$E245,'1st Open'!$F:$F,0),2)&gt;0,INDEX('1st Open'!$A:$F,MATCH('1st Open Results'!$E245,'1st Open'!$F:$F,0),2),""),"")</f>
        <v/>
      </c>
      <c r="C245" s="120" t="str">
        <f>IFERROR(IF(INDEX('1st Open'!$A:$F,MATCH('1st Open Results'!E245,'1st Open'!$F:$F,0),3)&gt;0,INDEX('1st Open'!$A:$F,MATCH('1st Open Results'!E245,'1st Open'!$F:$F,0),3),""),"")</f>
        <v/>
      </c>
      <c r="D245" s="121" t="str">
        <f>IFERROR(IF(SMALL('1st Open'!F:F,K245)&gt;1000,"nt",SMALL('1st Open'!F:F,K245)),"")</f>
        <v/>
      </c>
      <c r="E245" s="159" t="str">
        <f>IF(D245="nt",IFERROR(SMALL('1st Open'!F:F,K245),""),IFERROR(SMALL('1st Open'!F:F,K245),""))</f>
        <v/>
      </c>
      <c r="G245" s="130" t="str">
        <f t="shared" si="5"/>
        <v/>
      </c>
      <c r="K245" s="90">
        <v>244</v>
      </c>
    </row>
    <row r="246" spans="1:11">
      <c r="A246" s="24" t="str">
        <f>IFERROR(IF(INDEX('1st Open'!$A:$F,MATCH('1st Open Results'!$E246,'1st Open'!$F:$F,0),1)&gt;0,INDEX('1st Open'!$A:$F,MATCH('1st Open Results'!$E246,'1st Open'!$F:$F,0),1),""),"")</f>
        <v/>
      </c>
      <c r="B246" s="120" t="str">
        <f>IFERROR(IF(INDEX('1st Open'!$A:$F,MATCH('1st Open Results'!$E246,'1st Open'!$F:$F,0),2)&gt;0,INDEX('1st Open'!$A:$F,MATCH('1st Open Results'!$E246,'1st Open'!$F:$F,0),2),""),"")</f>
        <v/>
      </c>
      <c r="C246" s="120" t="str">
        <f>IFERROR(IF(INDEX('1st Open'!$A:$F,MATCH('1st Open Results'!E246,'1st Open'!$F:$F,0),3)&gt;0,INDEX('1st Open'!$A:$F,MATCH('1st Open Results'!E246,'1st Open'!$F:$F,0),3),""),"")</f>
        <v/>
      </c>
      <c r="D246" s="121" t="str">
        <f>IFERROR(IF(SMALL('1st Open'!F:F,K246)&gt;1000,"nt",SMALL('1st Open'!F:F,K246)),"")</f>
        <v/>
      </c>
      <c r="E246" s="159" t="str">
        <f>IF(D246="nt",IFERROR(SMALL('1st Open'!F:F,K246),""),IFERROR(SMALL('1st Open'!F:F,K246),""))</f>
        <v/>
      </c>
      <c r="G246" s="130" t="str">
        <f t="shared" si="5"/>
        <v/>
      </c>
      <c r="K246" s="90">
        <v>245</v>
      </c>
    </row>
    <row r="247" spans="1:11">
      <c r="A247" s="24" t="str">
        <f>IFERROR(IF(INDEX('1st Open'!$A:$F,MATCH('1st Open Results'!$E247,'1st Open'!$F:$F,0),1)&gt;0,INDEX('1st Open'!$A:$F,MATCH('1st Open Results'!$E247,'1st Open'!$F:$F,0),1),""),"")</f>
        <v/>
      </c>
      <c r="B247" s="120" t="str">
        <f>IFERROR(IF(INDEX('1st Open'!$A:$F,MATCH('1st Open Results'!$E247,'1st Open'!$F:$F,0),2)&gt;0,INDEX('1st Open'!$A:$F,MATCH('1st Open Results'!$E247,'1st Open'!$F:$F,0),2),""),"")</f>
        <v/>
      </c>
      <c r="C247" s="120" t="str">
        <f>IFERROR(IF(INDEX('1st Open'!$A:$F,MATCH('1st Open Results'!E247,'1st Open'!$F:$F,0),3)&gt;0,INDEX('1st Open'!$A:$F,MATCH('1st Open Results'!E247,'1st Open'!$F:$F,0),3),""),"")</f>
        <v/>
      </c>
      <c r="D247" s="121" t="str">
        <f>IFERROR(IF(SMALL('1st Open'!F:F,K247)&gt;1000,"nt",SMALL('1st Open'!F:F,K247)),"")</f>
        <v/>
      </c>
      <c r="E247" s="159" t="str">
        <f>IF(D247="nt",IFERROR(SMALL('1st Open'!F:F,K247),""),IFERROR(SMALL('1st Open'!F:F,K247),""))</f>
        <v/>
      </c>
      <c r="G247" s="130" t="str">
        <f t="shared" si="5"/>
        <v/>
      </c>
      <c r="K247" s="90">
        <v>246</v>
      </c>
    </row>
    <row r="248" spans="1:11">
      <c r="A248" s="24" t="str">
        <f>IFERROR(IF(INDEX('1st Open'!$A:$F,MATCH('1st Open Results'!$E248,'1st Open'!$F:$F,0),1)&gt;0,INDEX('1st Open'!$A:$F,MATCH('1st Open Results'!$E248,'1st Open'!$F:$F,0),1),""),"")</f>
        <v/>
      </c>
      <c r="B248" s="120" t="str">
        <f>IFERROR(IF(INDEX('1st Open'!$A:$F,MATCH('1st Open Results'!$E248,'1st Open'!$F:$F,0),2)&gt;0,INDEX('1st Open'!$A:$F,MATCH('1st Open Results'!$E248,'1st Open'!$F:$F,0),2),""),"")</f>
        <v/>
      </c>
      <c r="C248" s="120" t="str">
        <f>IFERROR(IF(INDEX('1st Open'!$A:$F,MATCH('1st Open Results'!E248,'1st Open'!$F:$F,0),3)&gt;0,INDEX('1st Open'!$A:$F,MATCH('1st Open Results'!E248,'1st Open'!$F:$F,0),3),""),"")</f>
        <v/>
      </c>
      <c r="D248" s="121" t="str">
        <f>IFERROR(IF(SMALL('1st Open'!F:F,K248)&gt;1000,"nt",SMALL('1st Open'!F:F,K248)),"")</f>
        <v/>
      </c>
      <c r="E248" s="159" t="str">
        <f>IF(D248="nt",IFERROR(SMALL('1st Open'!F:F,K248),""),IFERROR(SMALL('1st Open'!F:F,K248),""))</f>
        <v/>
      </c>
      <c r="G248" s="130" t="str">
        <f t="shared" si="5"/>
        <v/>
      </c>
      <c r="K248" s="90">
        <v>247</v>
      </c>
    </row>
    <row r="249" spans="1:11">
      <c r="A249" s="24" t="str">
        <f>IFERROR(IF(INDEX('1st Open'!$A:$F,MATCH('1st Open Results'!$E249,'1st Open'!$F:$F,0),1)&gt;0,INDEX('1st Open'!$A:$F,MATCH('1st Open Results'!$E249,'1st Open'!$F:$F,0),1),""),"")</f>
        <v/>
      </c>
      <c r="B249" s="120" t="str">
        <f>IFERROR(IF(INDEX('1st Open'!$A:$F,MATCH('1st Open Results'!$E249,'1st Open'!$F:$F,0),2)&gt;0,INDEX('1st Open'!$A:$F,MATCH('1st Open Results'!$E249,'1st Open'!$F:$F,0),2),""),"")</f>
        <v/>
      </c>
      <c r="C249" s="120" t="str">
        <f>IFERROR(IF(INDEX('1st Open'!$A:$F,MATCH('1st Open Results'!E249,'1st Open'!$F:$F,0),3)&gt;0,INDEX('1st Open'!$A:$F,MATCH('1st Open Results'!E249,'1st Open'!$F:$F,0),3),""),"")</f>
        <v/>
      </c>
      <c r="D249" s="121" t="str">
        <f>IFERROR(IF(SMALL('1st Open'!F:F,K249)&gt;1000,"nt",SMALL('1st Open'!F:F,K249)),"")</f>
        <v/>
      </c>
      <c r="E249" s="159" t="str">
        <f>IF(D249="nt",IFERROR(SMALL('1st Open'!F:F,K249),""),IFERROR(SMALL('1st Open'!F:F,K249),""))</f>
        <v/>
      </c>
      <c r="G249" s="130" t="str">
        <f t="shared" si="5"/>
        <v/>
      </c>
      <c r="K249" s="90">
        <v>248</v>
      </c>
    </row>
    <row r="250" spans="1:11">
      <c r="A250" s="24" t="str">
        <f>IFERROR(IF(INDEX('1st Open'!$A:$F,MATCH('1st Open Results'!$E250,'1st Open'!$F:$F,0),1)&gt;0,INDEX('1st Open'!$A:$F,MATCH('1st Open Results'!$E250,'1st Open'!$F:$F,0),1),""),"")</f>
        <v/>
      </c>
      <c r="B250" s="120" t="str">
        <f>IFERROR(IF(INDEX('1st Open'!$A:$F,MATCH('1st Open Results'!$E250,'1st Open'!$F:$F,0),2)&gt;0,INDEX('1st Open'!$A:$F,MATCH('1st Open Results'!$E250,'1st Open'!$F:$F,0),2),""),"")</f>
        <v/>
      </c>
      <c r="C250" s="120" t="str">
        <f>IFERROR(IF(INDEX('1st Open'!$A:$F,MATCH('1st Open Results'!E250,'1st Open'!$F:$F,0),3)&gt;0,INDEX('1st Open'!$A:$F,MATCH('1st Open Results'!E250,'1st Open'!$F:$F,0),3),""),"")</f>
        <v/>
      </c>
      <c r="D250" s="121" t="str">
        <f>IFERROR(IF(SMALL('1st Open'!F:F,K250)&gt;1000,"nt",SMALL('1st Open'!F:F,K250)),"")</f>
        <v/>
      </c>
      <c r="E250" s="159" t="str">
        <f>IF(D250="nt",IFERROR(SMALL('1st Open'!F:F,K250),""),IFERROR(SMALL('1st Open'!F:F,K250),""))</f>
        <v/>
      </c>
      <c r="G250" s="130" t="str">
        <f t="shared" si="5"/>
        <v/>
      </c>
      <c r="K250" s="90">
        <v>249</v>
      </c>
    </row>
    <row r="251" spans="1:11">
      <c r="A251" s="24" t="str">
        <f>IFERROR(IF(INDEX('1st Open'!$A:$F,MATCH('1st Open Results'!$E251,'1st Open'!$F:$F,0),1)&gt;0,INDEX('1st Open'!$A:$F,MATCH('1st Open Results'!$E251,'1st Open'!$F:$F,0),1),""),"")</f>
        <v/>
      </c>
      <c r="B251" s="120" t="str">
        <f>IFERROR(IF(INDEX('1st Open'!$A:$F,MATCH('1st Open Results'!$E251,'1st Open'!$F:$F,0),2)&gt;0,INDEX('1st Open'!$A:$F,MATCH('1st Open Results'!$E251,'1st Open'!$F:$F,0),2),""),"")</f>
        <v/>
      </c>
      <c r="C251" s="120" t="str">
        <f>IFERROR(IF(INDEX('1st Open'!$A:$F,MATCH('1st Open Results'!E251,'1st Open'!$F:$F,0),3)&gt;0,INDEX('1st Open'!$A:$F,MATCH('1st Open Results'!E251,'1st Open'!$F:$F,0),3),""),"")</f>
        <v/>
      </c>
      <c r="D251" s="121" t="str">
        <f>IFERROR(IF(SMALL('1st Open'!F:F,K251)&gt;1000,"nt",SMALL('1st Open'!F:F,K251)),"")</f>
        <v/>
      </c>
      <c r="E251" s="159" t="str">
        <f>IF(D251="nt",IFERROR(SMALL('1st Open'!F:F,K251),""),IFERROR(SMALL('1st Open'!F:F,K251),""))</f>
        <v/>
      </c>
      <c r="G251" s="130" t="str">
        <f t="shared" si="5"/>
        <v/>
      </c>
      <c r="K251" s="90">
        <v>250</v>
      </c>
    </row>
  </sheetData>
  <sheetProtection selectLockedCells="1"/>
  <conditionalFormatting sqref="A1:E1048576">
    <cfRule type="containsBlanks" dxfId="12" priority="5">
      <formula>LEN(TRIM(A1))=0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D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300"/>
  <sheetViews>
    <sheetView workbookViewId="0">
      <pane ySplit="1" topLeftCell="A2" activePane="bottomLeft" state="frozen"/>
      <selection pane="bottomLeft" activeCell="D6" sqref="D2:D6"/>
    </sheetView>
  </sheetViews>
  <sheetFormatPr defaultRowHeight="15.75"/>
  <cols>
    <col min="1" max="1" width="6.85546875" style="34" bestFit="1" customWidth="1"/>
    <col min="2" max="2" width="23.85546875" style="23" customWidth="1"/>
    <col min="3" max="3" width="23" style="23" customWidth="1"/>
    <col min="4" max="4" width="11.28515625" style="95" customWidth="1"/>
    <col min="5" max="5" width="13.7109375" style="131" hidden="1" customWidth="1"/>
    <col min="6" max="6" width="9.140625" style="23" hidden="1" customWidth="1"/>
    <col min="7" max="7" width="8" style="23" customWidth="1"/>
    <col min="8" max="8" width="7.5703125" style="23" customWidth="1"/>
    <col min="9" max="9" width="10" style="23" bestFit="1" customWidth="1"/>
    <col min="10" max="10" width="7.85546875" style="23" customWidth="1"/>
    <col min="11" max="11" width="7.5703125" style="23" customWidth="1"/>
    <col min="12" max="12" width="7" style="23" customWidth="1"/>
    <col min="13" max="13" width="9.140625" style="23"/>
    <col min="14" max="14" width="27.28515625" style="23" customWidth="1"/>
    <col min="15" max="15" width="19.7109375" style="23" customWidth="1"/>
    <col min="16" max="16" width="8.85546875" style="23" customWidth="1"/>
    <col min="17" max="17" width="10.7109375" style="23" customWidth="1"/>
    <col min="18" max="16384" width="9.140625" style="23"/>
  </cols>
  <sheetData>
    <row r="1" spans="1:17" ht="22.5" customHeight="1" thickBot="1">
      <c r="A1" s="50" t="s">
        <v>7</v>
      </c>
      <c r="B1" s="52" t="s">
        <v>19</v>
      </c>
      <c r="C1" s="52" t="s">
        <v>1</v>
      </c>
      <c r="D1" s="88" t="s">
        <v>2</v>
      </c>
    </row>
    <row r="2" spans="1:17" ht="16.5" thickBot="1">
      <c r="A2" s="24" t="str">
        <f>IF(B2="","",Draw!N2)</f>
        <v/>
      </c>
      <c r="B2" s="25" t="str">
        <f>IFERROR(Draw!O2,"")</f>
        <v/>
      </c>
      <c r="C2" s="25" t="str">
        <f>IFERROR(Draw!P2,"")</f>
        <v/>
      </c>
      <c r="D2" s="78"/>
      <c r="E2" s="132">
        <v>1.0000000000000001E-9</v>
      </c>
      <c r="F2" s="133" t="str">
        <f>IF(D2="nt",1000+E2,IF((D2+E2)&gt;5,D2+E2,""))</f>
        <v/>
      </c>
      <c r="G2" s="133" t="str">
        <f>IF(OR(AND(D2&gt;1,D2&lt;1050),D2="nt",D2=""),"","Not a valid input")</f>
        <v/>
      </c>
      <c r="H2" s="26"/>
    </row>
    <row r="3" spans="1:17" ht="16.5" thickBot="1">
      <c r="A3" s="24" t="str">
        <f>IF(B3="","",Draw!N3)</f>
        <v/>
      </c>
      <c r="B3" s="25" t="str">
        <f>IFERROR(Draw!O3,"")</f>
        <v/>
      </c>
      <c r="C3" s="25" t="str">
        <f>IFERROR(Draw!P3,"")</f>
        <v/>
      </c>
      <c r="D3" s="79"/>
      <c r="E3" s="132">
        <v>2.0000000000000001E-9</v>
      </c>
      <c r="F3" s="133" t="str">
        <f t="shared" ref="F3:F66" si="0">IF(D3="nt",1000+E3,IF((D3+E3)&gt;5,D3+E3,""))</f>
        <v/>
      </c>
      <c r="G3" s="133" t="str">
        <f t="shared" ref="G3:G6" si="1">IF(OR(AND(D3&gt;1,D3&lt;1050),D3="nt",D3=""),"","Not a valid input")</f>
        <v/>
      </c>
      <c r="I3" s="118" t="s">
        <v>3</v>
      </c>
      <c r="J3" s="113">
        <f>' Youth Calculations'!H3</f>
        <v>0</v>
      </c>
      <c r="L3" s="59"/>
      <c r="M3" s="50" t="str">
        <f>'1st Open'!AA9</f>
        <v>Placing</v>
      </c>
      <c r="N3" s="52" t="str">
        <f>'1st Open'!AB9</f>
        <v>Name</v>
      </c>
      <c r="O3" s="52" t="str">
        <f>'1st Open'!AC9</f>
        <v>Horse</v>
      </c>
      <c r="P3" s="51" t="str">
        <f>'1st Open'!AD9</f>
        <v>Time</v>
      </c>
      <c r="Q3" s="51" t="str">
        <f>'1st Open'!AE9</f>
        <v>Payout</v>
      </c>
    </row>
    <row r="4" spans="1:17" ht="16.5" thickBot="1">
      <c r="A4" s="24" t="str">
        <f>IF(B4="","",Draw!N4)</f>
        <v/>
      </c>
      <c r="B4" s="25" t="str">
        <f>IFERROR(Draw!O4,"")</f>
        <v/>
      </c>
      <c r="C4" s="25" t="str">
        <f>IFERROR(Draw!P4,"")</f>
        <v/>
      </c>
      <c r="D4" s="80"/>
      <c r="E4" s="132">
        <v>3E-9</v>
      </c>
      <c r="F4" s="133" t="str">
        <f t="shared" si="0"/>
        <v/>
      </c>
      <c r="G4" s="133" t="str">
        <f t="shared" si="1"/>
        <v/>
      </c>
      <c r="I4" s="71" t="s">
        <v>4</v>
      </c>
      <c r="J4" s="113">
        <f>' Youth Calculations'!H4</f>
        <v>0.5</v>
      </c>
      <c r="L4" s="188" t="s">
        <v>3</v>
      </c>
      <c r="M4" s="62" t="str">
        <f>' Youth Calculations'!I10</f>
        <v>-</v>
      </c>
      <c r="N4" s="32" t="str">
        <f>' Youth Calculations'!J10</f>
        <v>-</v>
      </c>
      <c r="O4" s="32" t="str">
        <f>' Youth Calculations'!K10</f>
        <v>-</v>
      </c>
      <c r="P4" s="63" t="str">
        <f>' Youth Calculations'!L10</f>
        <v>-</v>
      </c>
      <c r="Q4" s="45">
        <v>0</v>
      </c>
    </row>
    <row r="5" spans="1:17" ht="16.5" thickBot="1">
      <c r="A5" s="24" t="str">
        <f>IF(B5="","",Draw!N5)</f>
        <v/>
      </c>
      <c r="B5" s="25" t="str">
        <f>IFERROR(Draw!O5,"")</f>
        <v/>
      </c>
      <c r="C5" s="25" t="str">
        <f>IFERROR(Draw!P5,"")</f>
        <v/>
      </c>
      <c r="D5" s="81"/>
      <c r="E5" s="132">
        <v>4.0000000000000002E-9</v>
      </c>
      <c r="F5" s="133" t="str">
        <f t="shared" si="0"/>
        <v/>
      </c>
      <c r="G5" s="133" t="str">
        <f t="shared" si="1"/>
        <v/>
      </c>
      <c r="I5" s="72" t="s">
        <v>5</v>
      </c>
      <c r="J5" s="113">
        <f>' Youth Calculations'!H5</f>
        <v>1</v>
      </c>
      <c r="L5" s="189"/>
      <c r="M5" s="53" t="str">
        <f>IF($J$9&lt;2,"",' Youth Calculations'!I11)</f>
        <v>-</v>
      </c>
      <c r="N5" s="28" t="str">
        <f>IF(M5="","",' Youth Calculations'!J11)</f>
        <v>-</v>
      </c>
      <c r="O5" s="28" t="str">
        <f>IF(N5="","",' Youth Calculations'!K11)</f>
        <v>-</v>
      </c>
      <c r="P5" s="64" t="str">
        <f>IF(O5="","",' Youth Calculations'!L11)</f>
        <v>-</v>
      </c>
      <c r="Q5" s="46">
        <v>0</v>
      </c>
    </row>
    <row r="6" spans="1:17" ht="16.5" thickBot="1">
      <c r="A6" s="24" t="str">
        <f>IF(B6="","",Draw!N6)</f>
        <v/>
      </c>
      <c r="B6" s="25" t="str">
        <f>IFERROR(Draw!O6,"")</f>
        <v/>
      </c>
      <c r="C6" s="25" t="str">
        <f>IFERROR(Draw!P6,"")</f>
        <v/>
      </c>
      <c r="D6" s="82"/>
      <c r="E6" s="132">
        <v>5.0000000000000001E-9</v>
      </c>
      <c r="F6" s="133" t="str">
        <f t="shared" si="0"/>
        <v/>
      </c>
      <c r="G6" s="133" t="str">
        <f t="shared" si="1"/>
        <v/>
      </c>
      <c r="I6" s="117" t="s">
        <v>6</v>
      </c>
      <c r="J6" s="114">
        <f>' Youth Calculations'!H6</f>
        <v>2</v>
      </c>
      <c r="L6" s="189"/>
      <c r="M6" s="53" t="str">
        <f>IF($J$9&lt;3,"",' Youth Calculations'!I12)</f>
        <v>-</v>
      </c>
      <c r="N6" s="28" t="str">
        <f>IF(M6="","",' Youth Calculations'!J12)</f>
        <v>-</v>
      </c>
      <c r="O6" s="28" t="str">
        <f>IF(N6="","",' Youth Calculations'!K12)</f>
        <v>-</v>
      </c>
      <c r="P6" s="64" t="str">
        <f>IF(O6="","",' Youth Calculations'!L12)</f>
        <v>-</v>
      </c>
      <c r="Q6" s="47">
        <v>0</v>
      </c>
    </row>
    <row r="7" spans="1:17" ht="16.5" thickBot="1">
      <c r="A7" s="36"/>
      <c r="B7" s="37"/>
      <c r="C7" s="37"/>
      <c r="D7" s="89"/>
      <c r="E7" s="132">
        <v>6E-9</v>
      </c>
      <c r="F7" s="133" t="str">
        <f t="shared" si="0"/>
        <v/>
      </c>
      <c r="G7" s="133"/>
      <c r="I7" s="116" t="s">
        <v>13</v>
      </c>
      <c r="J7" s="114" t="str">
        <f>' Youth Calculations'!H7</f>
        <v>-</v>
      </c>
      <c r="L7" s="189"/>
      <c r="M7" s="53" t="str">
        <f>IF($J$9&lt;4,"",' Youth Calculations'!I13)</f>
        <v/>
      </c>
      <c r="N7" s="28" t="str">
        <f>IF(M7="","",' Youth Calculations'!J13)</f>
        <v/>
      </c>
      <c r="O7" s="28" t="str">
        <f>IF(N7="","",' Youth Calculations'!K13)</f>
        <v/>
      </c>
      <c r="P7" s="64" t="str">
        <f>IF(O7="","",' Youth Calculations'!L13)</f>
        <v/>
      </c>
      <c r="Q7" s="46">
        <v>0</v>
      </c>
    </row>
    <row r="8" spans="1:17" ht="16.5" thickBot="1">
      <c r="A8" s="24" t="str">
        <f>IF(B8="","",Draw!N8)</f>
        <v/>
      </c>
      <c r="B8" s="25" t="str">
        <f>IFERROR(Draw!O8,"")</f>
        <v/>
      </c>
      <c r="C8" s="25" t="str">
        <f>IFERROR(Draw!P8,"")</f>
        <v/>
      </c>
      <c r="D8" s="83"/>
      <c r="E8" s="132">
        <v>6.9999999999999998E-9</v>
      </c>
      <c r="F8" s="133" t="str">
        <f t="shared" si="0"/>
        <v/>
      </c>
      <c r="G8" s="133" t="str">
        <f t="shared" ref="G8:G71" si="2">IF(OR(AND(D8&gt;1,D8&lt;1050),D8="nt",D8=""),"","Not a valid input")</f>
        <v/>
      </c>
      <c r="L8" s="190"/>
      <c r="M8" s="69" t="str">
        <f>IF($J$9&lt;5,"",' Youth Calculations'!I14)</f>
        <v/>
      </c>
      <c r="N8" s="33" t="str">
        <f>IF(M8="","",' Youth Calculations'!J14)</f>
        <v/>
      </c>
      <c r="O8" s="33" t="str">
        <f>IF(N8="","",' Youth Calculations'!K14)</f>
        <v/>
      </c>
      <c r="P8" s="70" t="str">
        <f>IF(O8="","",' Youth Calculations'!L14)</f>
        <v/>
      </c>
      <c r="Q8" s="48">
        <v>0</v>
      </c>
    </row>
    <row r="9" spans="1:17" ht="16.5" thickBot="1">
      <c r="A9" s="24" t="str">
        <f>IF(B9="","",Draw!N9)</f>
        <v/>
      </c>
      <c r="B9" s="25" t="str">
        <f>IFERROR(Draw!O9,"")</f>
        <v/>
      </c>
      <c r="C9" s="25" t="str">
        <f>IFERROR(Draw!P9,"")</f>
        <v/>
      </c>
      <c r="D9" s="79"/>
      <c r="E9" s="132">
        <v>8.0000000000000005E-9</v>
      </c>
      <c r="F9" s="133" t="str">
        <f t="shared" si="0"/>
        <v/>
      </c>
      <c r="G9" s="133" t="str">
        <f t="shared" si="2"/>
        <v/>
      </c>
      <c r="I9" s="76" t="s">
        <v>12</v>
      </c>
      <c r="J9" s="77">
        <v>3</v>
      </c>
      <c r="L9" s="57"/>
      <c r="M9" s="60"/>
      <c r="N9" s="49"/>
      <c r="O9" s="49"/>
      <c r="P9" s="61"/>
      <c r="Q9" s="40"/>
    </row>
    <row r="10" spans="1:17">
      <c r="A10" s="24" t="str">
        <f>IF(B10="","",Draw!N10)</f>
        <v/>
      </c>
      <c r="B10" s="25" t="str">
        <f>IFERROR(Draw!O10,"")</f>
        <v/>
      </c>
      <c r="C10" s="25" t="str">
        <f>IFERROR(Draw!P10,"")</f>
        <v/>
      </c>
      <c r="D10" s="79"/>
      <c r="E10" s="132">
        <v>8.9999999999999995E-9</v>
      </c>
      <c r="F10" s="133" t="str">
        <f t="shared" si="0"/>
        <v/>
      </c>
      <c r="G10" s="133" t="str">
        <f t="shared" si="2"/>
        <v/>
      </c>
      <c r="L10" s="191" t="s">
        <v>4</v>
      </c>
      <c r="M10" s="62" t="str">
        <f>' Youth Calculations'!I16</f>
        <v>-</v>
      </c>
      <c r="N10" s="32" t="str">
        <f>' Youth Calculations'!J16</f>
        <v>-</v>
      </c>
      <c r="O10" s="32" t="str">
        <f>' Youth Calculations'!K16</f>
        <v>-</v>
      </c>
      <c r="P10" s="63" t="str">
        <f>' Youth Calculations'!L16</f>
        <v>-</v>
      </c>
      <c r="Q10" s="41">
        <v>0</v>
      </c>
    </row>
    <row r="11" spans="1:17">
      <c r="A11" s="24" t="str">
        <f>IF(B11="","",Draw!N11)</f>
        <v/>
      </c>
      <c r="B11" s="25" t="str">
        <f>IFERROR(Draw!O11,"")</f>
        <v/>
      </c>
      <c r="C11" s="25" t="str">
        <f>IFERROR(Draw!P11,"")</f>
        <v/>
      </c>
      <c r="D11" s="79"/>
      <c r="E11" s="132">
        <v>1E-8</v>
      </c>
      <c r="F11" s="133" t="str">
        <f t="shared" si="0"/>
        <v/>
      </c>
      <c r="G11" s="133" t="str">
        <f t="shared" si="2"/>
        <v/>
      </c>
      <c r="I11" s="75"/>
      <c r="L11" s="192"/>
      <c r="M11" s="53" t="str">
        <f>IF($J$9&lt;2,"",' Youth Calculations'!I17)</f>
        <v>-</v>
      </c>
      <c r="N11" s="28" t="str">
        <f>IF(M11="","",' Youth Calculations'!J17)</f>
        <v>-</v>
      </c>
      <c r="O11" s="28" t="str">
        <f>IF(N11="","",' Youth Calculations'!K17)</f>
        <v>-</v>
      </c>
      <c r="P11" s="64" t="str">
        <f>IF(O11="","",' Youth Calculations'!L17)</f>
        <v>-</v>
      </c>
      <c r="Q11" s="43">
        <v>0</v>
      </c>
    </row>
    <row r="12" spans="1:17">
      <c r="A12" s="24" t="str">
        <f>IF(B12="","",Draw!N12)</f>
        <v/>
      </c>
      <c r="B12" s="25" t="str">
        <f>IFERROR(Draw!O12,"")</f>
        <v/>
      </c>
      <c r="C12" s="25" t="str">
        <f>IFERROR(Draw!P12,"")</f>
        <v/>
      </c>
      <c r="D12" s="82"/>
      <c r="E12" s="132">
        <v>1.0999999999999999E-8</v>
      </c>
      <c r="F12" s="133" t="str">
        <f>IF(D12="nt",1000+E12,IF((D12+E12)&gt;5,D12+E12,""))</f>
        <v/>
      </c>
      <c r="G12" s="133" t="str">
        <f t="shared" si="2"/>
        <v/>
      </c>
      <c r="H12" s="26"/>
      <c r="I12" s="75"/>
      <c r="L12" s="192"/>
      <c r="M12" s="53" t="str">
        <f>IF($J$9&lt;3,"",' Youth Calculations'!I18)</f>
        <v>-</v>
      </c>
      <c r="N12" s="28" t="str">
        <f>IF(M12="","",' Youth Calculations'!J18)</f>
        <v>-</v>
      </c>
      <c r="O12" s="28" t="str">
        <f>IF(N12="","",' Youth Calculations'!K18)</f>
        <v>-</v>
      </c>
      <c r="P12" s="64" t="str">
        <f>IF(O12="","",' Youth Calculations'!L18)</f>
        <v>-</v>
      </c>
      <c r="Q12" s="42">
        <v>0</v>
      </c>
    </row>
    <row r="13" spans="1:17">
      <c r="A13" s="36"/>
      <c r="B13" s="37"/>
      <c r="C13" s="37"/>
      <c r="D13" s="89"/>
      <c r="E13" s="132">
        <v>1.2E-8</v>
      </c>
      <c r="F13" s="133" t="str">
        <f t="shared" si="0"/>
        <v/>
      </c>
      <c r="G13" s="133"/>
      <c r="I13" s="74">
        <v>1</v>
      </c>
      <c r="L13" s="192"/>
      <c r="M13" s="53" t="str">
        <f>IF($J$9&lt;4,"",' Youth Calculations'!I19)</f>
        <v/>
      </c>
      <c r="N13" s="28" t="str">
        <f>IF(M13="","",' Youth Calculations'!J19)</f>
        <v/>
      </c>
      <c r="O13" s="28" t="str">
        <f>IF(N13="","",' Youth Calculations'!K19)</f>
        <v/>
      </c>
      <c r="P13" s="64" t="str">
        <f>IF(O13="","",' Youth Calculations'!L19)</f>
        <v/>
      </c>
      <c r="Q13" s="43">
        <v>0</v>
      </c>
    </row>
    <row r="14" spans="1:17" ht="16.5" thickBot="1">
      <c r="A14" s="24" t="str">
        <f>IF(B14="","",Draw!N14)</f>
        <v/>
      </c>
      <c r="B14" s="25" t="str">
        <f>IFERROR(Draw!O14,"")</f>
        <v/>
      </c>
      <c r="C14" s="25" t="str">
        <f>IFERROR(Draw!P14,"")</f>
        <v/>
      </c>
      <c r="D14" s="84"/>
      <c r="E14" s="132">
        <v>1.3000000000000001E-8</v>
      </c>
      <c r="F14" s="133" t="str">
        <f t="shared" si="0"/>
        <v/>
      </c>
      <c r="G14" s="133" t="str">
        <f t="shared" ref="G14" si="3">IF(OR(AND(D14&gt;1,D14&lt;1050),D14="nt",D14=""),"","Not a valid input")</f>
        <v/>
      </c>
      <c r="I14" s="75">
        <v>2</v>
      </c>
      <c r="L14" s="193"/>
      <c r="M14" s="65" t="str">
        <f>IF($J$9&lt;5,"",' Youth Calculations'!I20)</f>
        <v/>
      </c>
      <c r="N14" s="28" t="str">
        <f>IF(M14="","",' Youth Calculations'!J20)</f>
        <v/>
      </c>
      <c r="O14" s="28" t="str">
        <f>IF(N14="","",' Youth Calculations'!K20)</f>
        <v/>
      </c>
      <c r="P14" s="64" t="str">
        <f>IF(O14="","",' Youth Calculations'!L20)</f>
        <v/>
      </c>
      <c r="Q14" s="42">
        <v>0</v>
      </c>
    </row>
    <row r="15" spans="1:17" ht="16.5" thickBot="1">
      <c r="A15" s="24" t="str">
        <f>IF(B15="","",Draw!N15)</f>
        <v/>
      </c>
      <c r="B15" s="25" t="str">
        <f>IFERROR(Draw!O15,"")</f>
        <v/>
      </c>
      <c r="C15" s="25" t="str">
        <f>IFERROR(Draw!P15,"")</f>
        <v/>
      </c>
      <c r="D15" s="85"/>
      <c r="E15" s="132">
        <v>1.4E-8</v>
      </c>
      <c r="F15" s="133" t="str">
        <f t="shared" si="0"/>
        <v/>
      </c>
      <c r="G15" s="133" t="str">
        <f t="shared" si="2"/>
        <v/>
      </c>
      <c r="I15" s="75">
        <v>3</v>
      </c>
      <c r="L15" s="57"/>
      <c r="M15" s="67"/>
      <c r="N15" s="31"/>
      <c r="O15" s="31"/>
      <c r="P15" s="68"/>
      <c r="Q15" s="40"/>
    </row>
    <row r="16" spans="1:17">
      <c r="A16" s="24" t="str">
        <f>IF(B16="","",Draw!N16)</f>
        <v/>
      </c>
      <c r="B16" s="25" t="str">
        <f>IFERROR(Draw!O16,"")</f>
        <v/>
      </c>
      <c r="C16" s="25" t="str">
        <f>IFERROR(Draw!P16,"")</f>
        <v/>
      </c>
      <c r="D16" s="85"/>
      <c r="E16" s="132">
        <v>1.4999999999999999E-8</v>
      </c>
      <c r="F16" s="133" t="str">
        <f t="shared" si="0"/>
        <v/>
      </c>
      <c r="G16" s="133" t="str">
        <f t="shared" si="2"/>
        <v/>
      </c>
      <c r="I16" s="75">
        <v>4</v>
      </c>
      <c r="L16" s="194" t="s">
        <v>5</v>
      </c>
      <c r="M16" s="62" t="str">
        <f>' Youth Calculations'!I22</f>
        <v>-</v>
      </c>
      <c r="N16" s="32" t="str">
        <f>' Youth Calculations'!J22</f>
        <v>-</v>
      </c>
      <c r="O16" s="32" t="str">
        <f>' Youth Calculations'!K22</f>
        <v>-</v>
      </c>
      <c r="P16" s="63" t="str">
        <f>' Youth Calculations'!L22</f>
        <v>-</v>
      </c>
      <c r="Q16" s="41">
        <v>0</v>
      </c>
    </row>
    <row r="17" spans="1:17">
      <c r="A17" s="24" t="str">
        <f>IF(B17="","",Draw!N17)</f>
        <v/>
      </c>
      <c r="B17" s="25" t="str">
        <f>IFERROR(Draw!O17,"")</f>
        <v/>
      </c>
      <c r="C17" s="25" t="str">
        <f>IFERROR(Draw!P17,"")</f>
        <v/>
      </c>
      <c r="D17" s="85"/>
      <c r="E17" s="132">
        <v>1.6000000000000001E-8</v>
      </c>
      <c r="F17" s="133" t="str">
        <f t="shared" si="0"/>
        <v/>
      </c>
      <c r="G17" s="133" t="str">
        <f t="shared" si="2"/>
        <v/>
      </c>
      <c r="I17" s="75">
        <v>5</v>
      </c>
      <c r="L17" s="195"/>
      <c r="M17" s="53" t="str">
        <f>IF($J$9&lt;2,"",' Youth Calculations'!I23)</f>
        <v>-</v>
      </c>
      <c r="N17" s="28" t="str">
        <f>IF(M17="","",' Youth Calculations'!J23)</f>
        <v>-</v>
      </c>
      <c r="O17" s="28" t="str">
        <f>IF(N17="","",' Youth Calculations'!K23)</f>
        <v>-</v>
      </c>
      <c r="P17" s="64" t="str">
        <f>IF(O17="","",' Youth Calculations'!L23)</f>
        <v>-</v>
      </c>
      <c r="Q17" s="43">
        <v>0</v>
      </c>
    </row>
    <row r="18" spans="1:17">
      <c r="A18" s="24" t="str">
        <f>IF(B18="","",Draw!N18)</f>
        <v/>
      </c>
      <c r="B18" s="25" t="str">
        <f>IFERROR(Draw!O18,"")</f>
        <v/>
      </c>
      <c r="C18" s="25" t="str">
        <f>IFERROR(Draw!P18,"")</f>
        <v/>
      </c>
      <c r="D18" s="86"/>
      <c r="E18" s="132">
        <v>1.7E-8</v>
      </c>
      <c r="F18" s="133" t="str">
        <f t="shared" si="0"/>
        <v/>
      </c>
      <c r="G18" s="133" t="str">
        <f t="shared" si="2"/>
        <v/>
      </c>
      <c r="I18" s="75"/>
      <c r="L18" s="195"/>
      <c r="M18" s="53" t="str">
        <f>IF($J$9&lt;3,"",' Youth Calculations'!I24)</f>
        <v>-</v>
      </c>
      <c r="N18" s="28" t="str">
        <f>IF(M18="","",' Youth Calculations'!J24)</f>
        <v>-</v>
      </c>
      <c r="O18" s="28" t="str">
        <f>IF(N18="","",' Youth Calculations'!K24)</f>
        <v>-</v>
      </c>
      <c r="P18" s="64" t="str">
        <f>IF(O18="","",' Youth Calculations'!L24)</f>
        <v>-</v>
      </c>
      <c r="Q18" s="43">
        <v>0</v>
      </c>
    </row>
    <row r="19" spans="1:17">
      <c r="A19" s="36"/>
      <c r="B19" s="37"/>
      <c r="C19" s="37"/>
      <c r="D19" s="89"/>
      <c r="E19" s="132">
        <v>1.7999999999999999E-8</v>
      </c>
      <c r="F19" s="133" t="str">
        <f t="shared" si="0"/>
        <v/>
      </c>
      <c r="G19" s="133"/>
      <c r="I19" s="73"/>
      <c r="L19" s="195"/>
      <c r="M19" s="53" t="str">
        <f>IF($J$9&lt;4,"",' Youth Calculations'!I25)</f>
        <v/>
      </c>
      <c r="N19" s="28" t="str">
        <f>IF(M19="","",' Youth Calculations'!J25)</f>
        <v/>
      </c>
      <c r="O19" s="28" t="str">
        <f>IF(N19="","",' Youth Calculations'!K25)</f>
        <v/>
      </c>
      <c r="P19" s="64" t="str">
        <f>IF(O19="","",' Youth Calculations'!L25)</f>
        <v/>
      </c>
      <c r="Q19" s="42">
        <v>0</v>
      </c>
    </row>
    <row r="20" spans="1:17" ht="16.5" thickBot="1">
      <c r="A20" s="24" t="str">
        <f>IF(B20="","",Draw!N20)</f>
        <v/>
      </c>
      <c r="B20" s="25" t="str">
        <f>IFERROR(Draw!O20,"")</f>
        <v/>
      </c>
      <c r="C20" s="25" t="str">
        <f>IFERROR(Draw!P20,"")</f>
        <v/>
      </c>
      <c r="D20" s="78"/>
      <c r="E20" s="132">
        <v>1.9000000000000001E-8</v>
      </c>
      <c r="F20" s="133" t="str">
        <f t="shared" si="0"/>
        <v/>
      </c>
      <c r="G20" s="133" t="str">
        <f t="shared" ref="G20" si="4">IF(OR(AND(D20&gt;1,D20&lt;1050),D20="nt",D20=""),"","Not a valid input")</f>
        <v/>
      </c>
      <c r="L20" s="196"/>
      <c r="M20" s="65" t="str">
        <f>IF($J$9&lt;5,"",' Youth Calculations'!I26)</f>
        <v/>
      </c>
      <c r="N20" s="28" t="str">
        <f>IF(M20="","",' Youth Calculations'!J26)</f>
        <v/>
      </c>
      <c r="O20" s="28" t="str">
        <f>IF(N20="","",' Youth Calculations'!K26)</f>
        <v/>
      </c>
      <c r="P20" s="64" t="str">
        <f>IF(O20="","",' Youth Calculations'!L26)</f>
        <v/>
      </c>
      <c r="Q20" s="44">
        <v>0</v>
      </c>
    </row>
    <row r="21" spans="1:17" ht="16.5" thickBot="1">
      <c r="A21" s="24" t="str">
        <f>IF(B21="","",Draw!N21)</f>
        <v/>
      </c>
      <c r="B21" s="25" t="str">
        <f>IFERROR(Draw!O21,"")</f>
        <v/>
      </c>
      <c r="C21" s="25" t="str">
        <f>IFERROR(Draw!P21,"")</f>
        <v/>
      </c>
      <c r="D21" s="79"/>
      <c r="E21" s="132">
        <v>2E-8</v>
      </c>
      <c r="F21" s="133" t="str">
        <f t="shared" si="0"/>
        <v/>
      </c>
      <c r="G21" s="133" t="str">
        <f t="shared" si="2"/>
        <v/>
      </c>
      <c r="L21" s="58"/>
      <c r="M21" s="67"/>
      <c r="N21" s="31"/>
      <c r="O21" s="31"/>
      <c r="P21" s="68"/>
      <c r="Q21" s="40"/>
    </row>
    <row r="22" spans="1:17">
      <c r="A22" s="24" t="str">
        <f>IF(B22="","",Draw!N22)</f>
        <v/>
      </c>
      <c r="B22" s="25" t="str">
        <f>IFERROR(Draw!O22,"")</f>
        <v/>
      </c>
      <c r="C22" s="25" t="str">
        <f>IFERROR(Draw!P22,"")</f>
        <v/>
      </c>
      <c r="D22" s="79"/>
      <c r="E22" s="132">
        <v>2.0999999999999999E-8</v>
      </c>
      <c r="F22" s="133" t="str">
        <f t="shared" si="0"/>
        <v/>
      </c>
      <c r="G22" s="133" t="str">
        <f t="shared" si="2"/>
        <v/>
      </c>
      <c r="L22" s="197" t="s">
        <v>6</v>
      </c>
      <c r="M22" s="62" t="str">
        <f>' Youth Calculations'!I28</f>
        <v>-</v>
      </c>
      <c r="N22" s="32" t="str">
        <f>' Youth Calculations'!J28</f>
        <v>-</v>
      </c>
      <c r="O22" s="32" t="str">
        <f>' Youth Calculations'!K28</f>
        <v>-</v>
      </c>
      <c r="P22" s="63" t="str">
        <f>' Youth Calculations'!L28</f>
        <v>-</v>
      </c>
      <c r="Q22" s="41">
        <v>0</v>
      </c>
    </row>
    <row r="23" spans="1:17">
      <c r="A23" s="24" t="str">
        <f>IF(B23="","",Draw!N23)</f>
        <v/>
      </c>
      <c r="B23" s="25" t="str">
        <f>IFERROR(Draw!O23,"")</f>
        <v/>
      </c>
      <c r="C23" s="25" t="str">
        <f>IFERROR(Draw!P23,"")</f>
        <v/>
      </c>
      <c r="D23" s="79"/>
      <c r="E23" s="132">
        <v>2.1999999999999998E-8</v>
      </c>
      <c r="F23" s="133" t="str">
        <f t="shared" si="0"/>
        <v/>
      </c>
      <c r="G23" s="133" t="str">
        <f t="shared" si="2"/>
        <v/>
      </c>
      <c r="L23" s="198"/>
      <c r="M23" s="53" t="str">
        <f>IF($J$9&lt;2,"",' Youth Calculations'!I29)</f>
        <v>-</v>
      </c>
      <c r="N23" s="28" t="str">
        <f>IF(M23="","",' Youth Calculations'!J29)</f>
        <v>-</v>
      </c>
      <c r="O23" s="28" t="str">
        <f>IF(N23="","",' Youth Calculations'!K29)</f>
        <v>-</v>
      </c>
      <c r="P23" s="64" t="str">
        <f>IF(O23="","",' Youth Calculations'!L29)</f>
        <v>-</v>
      </c>
      <c r="Q23" s="42">
        <v>0</v>
      </c>
    </row>
    <row r="24" spans="1:17">
      <c r="A24" s="24" t="str">
        <f>IF(B24="","",Draw!N24)</f>
        <v/>
      </c>
      <c r="B24" s="25" t="str">
        <f>IFERROR(Draw!O24,"")</f>
        <v/>
      </c>
      <c r="C24" s="25" t="str">
        <f>IFERROR(Draw!P24,"")</f>
        <v/>
      </c>
      <c r="D24" s="81"/>
      <c r="E24" s="132">
        <v>2.3000000000000001E-8</v>
      </c>
      <c r="F24" s="133" t="str">
        <f t="shared" si="0"/>
        <v/>
      </c>
      <c r="G24" s="133" t="str">
        <f t="shared" si="2"/>
        <v/>
      </c>
      <c r="L24" s="198"/>
      <c r="M24" s="53" t="str">
        <f>IF($J$9&lt;3,"",' Youth Calculations'!I30)</f>
        <v>-</v>
      </c>
      <c r="N24" s="28" t="str">
        <f>IF(M24="","",' Youth Calculations'!J30)</f>
        <v>-</v>
      </c>
      <c r="O24" s="28" t="str">
        <f>IF(N24="","",' Youth Calculations'!K30)</f>
        <v>-</v>
      </c>
      <c r="P24" s="64" t="str">
        <f>IF(O24="","",' Youth Calculations'!L30)</f>
        <v>-</v>
      </c>
      <c r="Q24" s="43">
        <v>0</v>
      </c>
    </row>
    <row r="25" spans="1:17">
      <c r="A25" s="36"/>
      <c r="B25" s="37"/>
      <c r="C25" s="37"/>
      <c r="D25" s="89"/>
      <c r="E25" s="132">
        <v>2.4E-8</v>
      </c>
      <c r="F25" s="133" t="str">
        <f t="shared" si="0"/>
        <v/>
      </c>
      <c r="G25" s="133"/>
      <c r="L25" s="198"/>
      <c r="M25" s="53" t="str">
        <f>IF($J$9&lt;4,"",' Youth Calculations'!I31)</f>
        <v/>
      </c>
      <c r="N25" s="28" t="str">
        <f>IF(M25="","",' Youth Calculations'!J31)</f>
        <v/>
      </c>
      <c r="O25" s="28" t="str">
        <f>IF(N25="","",' Youth Calculations'!K31)</f>
        <v/>
      </c>
      <c r="P25" s="64" t="str">
        <f>IF(O25="","",' Youth Calculations'!L31)</f>
        <v/>
      </c>
      <c r="Q25" s="42">
        <v>0</v>
      </c>
    </row>
    <row r="26" spans="1:17" ht="16.5" thickBot="1">
      <c r="A26" s="24" t="str">
        <f>IF(B26="","",Draw!N26)</f>
        <v/>
      </c>
      <c r="B26" s="25" t="str">
        <f>IFERROR(Draw!O26,"")</f>
        <v/>
      </c>
      <c r="C26" s="25" t="str">
        <f>IFERROR(Draw!P26,"")</f>
        <v/>
      </c>
      <c r="D26" s="78"/>
      <c r="E26" s="132">
        <v>2.4999999999999999E-8</v>
      </c>
      <c r="F26" s="133" t="str">
        <f t="shared" si="0"/>
        <v/>
      </c>
      <c r="G26" s="133" t="str">
        <f t="shared" ref="G26" si="5">IF(OR(AND(D26&gt;1,D26&lt;1050),D26="nt",D26=""),"","Not a valid input")</f>
        <v/>
      </c>
      <c r="L26" s="199"/>
      <c r="M26" s="69" t="str">
        <f>IF($J$9&lt;5,"",' Youth Calculations'!I32)</f>
        <v/>
      </c>
      <c r="N26" s="28" t="str">
        <f>IF(M26="","",' Youth Calculations'!J32)</f>
        <v/>
      </c>
      <c r="O26" s="28" t="str">
        <f>IF(N26="","",' Youth Calculations'!K32)</f>
        <v/>
      </c>
      <c r="P26" s="64" t="str">
        <f>IF(O26="","",' Youth Calculations'!L32)</f>
        <v/>
      </c>
      <c r="Q26" s="44">
        <v>0</v>
      </c>
    </row>
    <row r="27" spans="1:17" ht="16.5" thickBot="1">
      <c r="A27" s="24" t="str">
        <f>IF(B27="","",Draw!N27)</f>
        <v/>
      </c>
      <c r="B27" s="25" t="str">
        <f>IFERROR(Draw!O27,"")</f>
        <v/>
      </c>
      <c r="C27" s="25" t="str">
        <f>IFERROR(Draw!P27,"")</f>
        <v/>
      </c>
      <c r="D27" s="79"/>
      <c r="E27" s="132">
        <v>2.6000000000000001E-8</v>
      </c>
      <c r="F27" s="133" t="str">
        <f t="shared" si="0"/>
        <v/>
      </c>
      <c r="G27" s="133" t="str">
        <f t="shared" si="2"/>
        <v/>
      </c>
      <c r="L27" s="105"/>
      <c r="M27" s="110"/>
      <c r="N27" s="111"/>
      <c r="O27" s="111"/>
      <c r="P27" s="112"/>
      <c r="Q27" s="106"/>
    </row>
    <row r="28" spans="1:17">
      <c r="A28" s="24" t="str">
        <f>IF(B28="","",Draw!N28)</f>
        <v/>
      </c>
      <c r="B28" s="25" t="str">
        <f>IFERROR(Draw!O28,"")</f>
        <v/>
      </c>
      <c r="C28" s="25" t="str">
        <f>IFERROR(Draw!P28,"")</f>
        <v/>
      </c>
      <c r="D28" s="79"/>
      <c r="E28" s="132">
        <v>2.7E-8</v>
      </c>
      <c r="F28" s="133" t="str">
        <f t="shared" si="0"/>
        <v/>
      </c>
      <c r="G28" s="133" t="str">
        <f t="shared" si="2"/>
        <v/>
      </c>
      <c r="L28" s="200" t="s">
        <v>13</v>
      </c>
      <c r="M28" s="107" t="str">
        <f>' Youth Calculations'!I34</f>
        <v>-</v>
      </c>
      <c r="N28" s="108" t="str">
        <f>' Youth Calculations'!J34</f>
        <v>-</v>
      </c>
      <c r="O28" s="108" t="str">
        <f>' Youth Calculations'!K34</f>
        <v>-</v>
      </c>
      <c r="P28" s="109" t="str">
        <f>' Youth Calculations'!L34</f>
        <v>-</v>
      </c>
      <c r="Q28" s="45">
        <v>0</v>
      </c>
    </row>
    <row r="29" spans="1:17">
      <c r="A29" s="24" t="str">
        <f>IF(B29="","",Draw!N29)</f>
        <v/>
      </c>
      <c r="B29" s="25" t="str">
        <f>IFERROR(Draw!O29,"")</f>
        <v/>
      </c>
      <c r="C29" s="25" t="str">
        <f>IFERROR(Draw!P29,"")</f>
        <v/>
      </c>
      <c r="D29" s="79"/>
      <c r="E29" s="132">
        <v>2.7999999999999999E-8</v>
      </c>
      <c r="F29" s="133" t="str">
        <f t="shared" si="0"/>
        <v/>
      </c>
      <c r="G29" s="133" t="str">
        <f t="shared" si="2"/>
        <v/>
      </c>
      <c r="L29" s="201"/>
      <c r="M29" s="53" t="str">
        <f>IF($J$9&lt;2,"",' Youth Calculations'!I35)</f>
        <v>-</v>
      </c>
      <c r="N29" s="28" t="str">
        <f>IF(M29="","",' Youth Calculations'!J35)</f>
        <v>-</v>
      </c>
      <c r="O29" s="28" t="str">
        <f>IF(N29="","",' Youth Calculations'!K35)</f>
        <v>-</v>
      </c>
      <c r="P29" s="64" t="str">
        <f>IF(O29="","",' Youth Calculations'!L35)</f>
        <v>-</v>
      </c>
      <c r="Q29" s="46">
        <v>0</v>
      </c>
    </row>
    <row r="30" spans="1:17">
      <c r="A30" s="24" t="str">
        <f>IF(B30="","",Draw!N30)</f>
        <v/>
      </c>
      <c r="B30" s="25" t="str">
        <f>IFERROR(Draw!O30,"")</f>
        <v/>
      </c>
      <c r="C30" s="25" t="str">
        <f>IFERROR(Draw!P30,"")</f>
        <v/>
      </c>
      <c r="D30" s="81"/>
      <c r="E30" s="132">
        <v>2.9000000000000002E-8</v>
      </c>
      <c r="F30" s="133" t="str">
        <f t="shared" si="0"/>
        <v/>
      </c>
      <c r="G30" s="133" t="str">
        <f t="shared" si="2"/>
        <v/>
      </c>
      <c r="L30" s="201"/>
      <c r="M30" s="53" t="str">
        <f>IF($J$9&lt;3,"",' Youth Calculations'!I36)</f>
        <v>-</v>
      </c>
      <c r="N30" s="28" t="str">
        <f>IF(M30="","",' Youth Calculations'!J36)</f>
        <v>-</v>
      </c>
      <c r="O30" s="28" t="str">
        <f>IF(N30="","",' Youth Calculations'!K36)</f>
        <v>-</v>
      </c>
      <c r="P30" s="64" t="str">
        <f>IF(O30="","",' Youth Calculations'!L36)</f>
        <v>-</v>
      </c>
      <c r="Q30" s="47">
        <v>0</v>
      </c>
    </row>
    <row r="31" spans="1:17">
      <c r="A31" s="36"/>
      <c r="B31" s="37"/>
      <c r="C31" s="37"/>
      <c r="D31" s="89"/>
      <c r="E31" s="132">
        <v>2.9999999999999997E-8</v>
      </c>
      <c r="F31" s="133" t="str">
        <f t="shared" si="0"/>
        <v/>
      </c>
      <c r="G31" s="133"/>
      <c r="L31" s="201"/>
      <c r="M31" s="53" t="str">
        <f>IF($J$9&lt;4,"",' Youth Calculations'!I37)</f>
        <v/>
      </c>
      <c r="N31" s="28" t="str">
        <f>IF(M31="","",' Youth Calculations'!J37)</f>
        <v/>
      </c>
      <c r="O31" s="28" t="str">
        <f>IF(N31="","",' Youth Calculations'!K37)</f>
        <v/>
      </c>
      <c r="P31" s="64" t="str">
        <f>IF(O31="","",' Youth Calculations'!L37)</f>
        <v/>
      </c>
      <c r="Q31" s="46">
        <v>0</v>
      </c>
    </row>
    <row r="32" spans="1:17" ht="16.5" thickBot="1">
      <c r="A32" s="24" t="str">
        <f>IF(B32="","",Draw!N32)</f>
        <v/>
      </c>
      <c r="B32" s="25" t="str">
        <f>IFERROR(Draw!O32,"")</f>
        <v/>
      </c>
      <c r="C32" s="25" t="str">
        <f>IFERROR(Draw!P32,"")</f>
        <v/>
      </c>
      <c r="D32" s="78"/>
      <c r="E32" s="132">
        <v>3.1E-8</v>
      </c>
      <c r="F32" s="133" t="str">
        <f t="shared" si="0"/>
        <v/>
      </c>
      <c r="G32" s="133" t="str">
        <f t="shared" ref="G32" si="6">IF(OR(AND(D32&gt;1,D32&lt;1050),D32="nt",D32=""),"","Not a valid input")</f>
        <v/>
      </c>
      <c r="L32" s="202"/>
      <c r="M32" s="69" t="str">
        <f>IF($J$9&lt;5,"",' Youth Calculations'!I38)</f>
        <v/>
      </c>
      <c r="N32" s="33" t="str">
        <f>IF(M32="","",' Youth Calculations'!J38)</f>
        <v/>
      </c>
      <c r="O32" s="33" t="str">
        <f>IF(N32="","",' Youth Calculations'!K38)</f>
        <v/>
      </c>
      <c r="P32" s="70" t="str">
        <f>IF(O32="","",' Youth Calculations'!L38)</f>
        <v/>
      </c>
      <c r="Q32" s="48">
        <v>0</v>
      </c>
    </row>
    <row r="33" spans="1:8">
      <c r="A33" s="24" t="str">
        <f>IF(B33="","",Draw!N33)</f>
        <v/>
      </c>
      <c r="B33" s="25" t="str">
        <f>IFERROR(Draw!O33,"")</f>
        <v/>
      </c>
      <c r="C33" s="25" t="str">
        <f>IFERROR(Draw!P33,"")</f>
        <v/>
      </c>
      <c r="D33" s="79"/>
      <c r="E33" s="132">
        <v>3.2000000000000002E-8</v>
      </c>
      <c r="F33" s="133" t="str">
        <f t="shared" si="0"/>
        <v/>
      </c>
      <c r="G33" s="133" t="str">
        <f t="shared" si="2"/>
        <v/>
      </c>
    </row>
    <row r="34" spans="1:8">
      <c r="A34" s="24" t="str">
        <f>IF(B34="","",Draw!N34)</f>
        <v/>
      </c>
      <c r="B34" s="25" t="str">
        <f>IFERROR(Draw!O34,"")</f>
        <v/>
      </c>
      <c r="C34" s="25" t="str">
        <f>IFERROR(Draw!P34,"")</f>
        <v/>
      </c>
      <c r="D34" s="79"/>
      <c r="E34" s="132">
        <v>3.2999999999999998E-8</v>
      </c>
      <c r="F34" s="133" t="str">
        <f t="shared" si="0"/>
        <v/>
      </c>
      <c r="G34" s="133" t="str">
        <f t="shared" si="2"/>
        <v/>
      </c>
    </row>
    <row r="35" spans="1:8">
      <c r="A35" s="24" t="str">
        <f>IF(B35="","",Draw!N35)</f>
        <v/>
      </c>
      <c r="B35" s="25" t="str">
        <f>IFERROR(Draw!O35,"")</f>
        <v/>
      </c>
      <c r="C35" s="25" t="str">
        <f>IFERROR(Draw!P35,"")</f>
        <v/>
      </c>
      <c r="D35" s="79"/>
      <c r="E35" s="132">
        <v>3.4E-8</v>
      </c>
      <c r="F35" s="133" t="str">
        <f t="shared" si="0"/>
        <v/>
      </c>
      <c r="G35" s="133" t="str">
        <f t="shared" si="2"/>
        <v/>
      </c>
    </row>
    <row r="36" spans="1:8">
      <c r="A36" s="24" t="str">
        <f>IF(B36="","",Draw!N36)</f>
        <v/>
      </c>
      <c r="B36" s="25" t="str">
        <f>IFERROR(Draw!O36,"")</f>
        <v/>
      </c>
      <c r="C36" s="25" t="str">
        <f>IFERROR(Draw!P36,"")</f>
        <v/>
      </c>
      <c r="D36" s="81"/>
      <c r="E36" s="132">
        <v>3.5000000000000002E-8</v>
      </c>
      <c r="F36" s="133" t="str">
        <f t="shared" si="0"/>
        <v/>
      </c>
      <c r="G36" s="133" t="str">
        <f t="shared" si="2"/>
        <v/>
      </c>
    </row>
    <row r="37" spans="1:8">
      <c r="A37" s="36"/>
      <c r="B37" s="37"/>
      <c r="C37" s="37"/>
      <c r="D37" s="89"/>
      <c r="E37" s="132">
        <v>3.5999999999999998E-8</v>
      </c>
      <c r="F37" s="133" t="str">
        <f t="shared" si="0"/>
        <v/>
      </c>
      <c r="G37" s="133"/>
    </row>
    <row r="38" spans="1:8">
      <c r="A38" s="24" t="str">
        <f>IF(B38="","",Draw!N38)</f>
        <v/>
      </c>
      <c r="B38" s="25" t="str">
        <f>IFERROR(Draw!O38,"")</f>
        <v/>
      </c>
      <c r="C38" s="25" t="str">
        <f>IFERROR(Draw!P38,"")</f>
        <v/>
      </c>
      <c r="D38" s="78"/>
      <c r="E38" s="132">
        <v>3.7E-8</v>
      </c>
      <c r="F38" s="133" t="str">
        <f t="shared" si="0"/>
        <v/>
      </c>
      <c r="G38" s="133" t="str">
        <f t="shared" ref="G38" si="7">IF(OR(AND(D38&gt;1,D38&lt;1050),D38="nt",D38=""),"","Not a valid input")</f>
        <v/>
      </c>
    </row>
    <row r="39" spans="1:8">
      <c r="A39" s="24" t="str">
        <f>IF(B39="","",Draw!N39)</f>
        <v/>
      </c>
      <c r="B39" s="25" t="str">
        <f>IFERROR(Draw!O39,"")</f>
        <v/>
      </c>
      <c r="C39" s="25" t="str">
        <f>IFERROR(Draw!P39,"")</f>
        <v/>
      </c>
      <c r="D39" s="79"/>
      <c r="E39" s="132">
        <v>3.8000000000000003E-8</v>
      </c>
      <c r="F39" s="133" t="str">
        <f t="shared" si="0"/>
        <v/>
      </c>
      <c r="G39" s="133" t="str">
        <f t="shared" si="2"/>
        <v/>
      </c>
    </row>
    <row r="40" spans="1:8">
      <c r="A40" s="24" t="str">
        <f>IF(B40="","",Draw!N40)</f>
        <v/>
      </c>
      <c r="B40" s="25" t="str">
        <f>IFERROR(Draw!O40,"")</f>
        <v/>
      </c>
      <c r="C40" s="25" t="str">
        <f>IFERROR(Draw!P40,"")</f>
        <v/>
      </c>
      <c r="D40" s="79"/>
      <c r="E40" s="132">
        <v>3.8999999999999998E-8</v>
      </c>
      <c r="F40" s="133" t="str">
        <f t="shared" si="0"/>
        <v/>
      </c>
      <c r="G40" s="133" t="str">
        <f t="shared" si="2"/>
        <v/>
      </c>
    </row>
    <row r="41" spans="1:8">
      <c r="A41" s="24" t="str">
        <f>IF(B41="","",Draw!N41)</f>
        <v/>
      </c>
      <c r="B41" s="25" t="str">
        <f>IFERROR(Draw!O41,"")</f>
        <v/>
      </c>
      <c r="C41" s="25" t="str">
        <f>IFERROR(Draw!P41,"")</f>
        <v/>
      </c>
      <c r="D41" s="79"/>
      <c r="E41" s="132">
        <v>4.0000000000000001E-8</v>
      </c>
      <c r="F41" s="133" t="str">
        <f t="shared" si="0"/>
        <v/>
      </c>
      <c r="G41" s="133" t="str">
        <f t="shared" si="2"/>
        <v/>
      </c>
    </row>
    <row r="42" spans="1:8">
      <c r="A42" s="24" t="str">
        <f>IF(B42="","",Draw!N42)</f>
        <v/>
      </c>
      <c r="B42" s="25" t="str">
        <f>IFERROR(Draw!O42,"")</f>
        <v/>
      </c>
      <c r="C42" s="25" t="str">
        <f>IFERROR(Draw!P42,"")</f>
        <v/>
      </c>
      <c r="D42" s="81"/>
      <c r="E42" s="132">
        <v>4.1000000000000003E-8</v>
      </c>
      <c r="F42" s="133" t="str">
        <f t="shared" si="0"/>
        <v/>
      </c>
      <c r="G42" s="133" t="str">
        <f t="shared" si="2"/>
        <v/>
      </c>
    </row>
    <row r="43" spans="1:8">
      <c r="A43" s="36"/>
      <c r="B43" s="37"/>
      <c r="C43" s="37"/>
      <c r="D43" s="89"/>
      <c r="E43" s="132">
        <v>4.1999999999999999E-8</v>
      </c>
      <c r="F43" s="133" t="str">
        <f t="shared" si="0"/>
        <v/>
      </c>
      <c r="G43" s="133"/>
    </row>
    <row r="44" spans="1:8">
      <c r="A44" s="24" t="str">
        <f>IF(B44="","",Draw!N44)</f>
        <v/>
      </c>
      <c r="B44" s="25" t="str">
        <f>IFERROR(Draw!O44,"")</f>
        <v/>
      </c>
      <c r="C44" s="25" t="str">
        <f>IFERROR(Draw!P44,"")</f>
        <v/>
      </c>
      <c r="D44" s="78"/>
      <c r="E44" s="132">
        <v>4.3000000000000001E-8</v>
      </c>
      <c r="F44" s="133" t="str">
        <f t="shared" si="0"/>
        <v/>
      </c>
      <c r="G44" s="133" t="str">
        <f t="shared" ref="G44" si="8">IF(OR(AND(D44&gt;1,D44&lt;1050),D44="nt",D44=""),"","Not a valid input")</f>
        <v/>
      </c>
      <c r="H44" s="26"/>
    </row>
    <row r="45" spans="1:8">
      <c r="A45" s="24" t="str">
        <f>IF(B45="","",Draw!N45)</f>
        <v/>
      </c>
      <c r="B45" s="25" t="str">
        <f>IFERROR(Draw!O45,"")</f>
        <v/>
      </c>
      <c r="C45" s="25" t="str">
        <f>IFERROR(Draw!P45,"")</f>
        <v/>
      </c>
      <c r="D45" s="79"/>
      <c r="E45" s="132">
        <v>4.3999999999999997E-8</v>
      </c>
      <c r="F45" s="133" t="str">
        <f t="shared" si="0"/>
        <v/>
      </c>
      <c r="G45" s="133" t="str">
        <f t="shared" si="2"/>
        <v/>
      </c>
    </row>
    <row r="46" spans="1:8">
      <c r="A46" s="24" t="str">
        <f>IF(B46="","",Draw!N46)</f>
        <v/>
      </c>
      <c r="B46" s="25" t="str">
        <f>IFERROR(Draw!O46,"")</f>
        <v/>
      </c>
      <c r="C46" s="25" t="str">
        <f>IFERROR(Draw!P46,"")</f>
        <v/>
      </c>
      <c r="D46" s="79"/>
      <c r="E46" s="132">
        <v>4.4999999999999999E-8</v>
      </c>
      <c r="F46" s="133" t="str">
        <f t="shared" si="0"/>
        <v/>
      </c>
      <c r="G46" s="133" t="str">
        <f t="shared" si="2"/>
        <v/>
      </c>
    </row>
    <row r="47" spans="1:8">
      <c r="A47" s="24" t="str">
        <f>IF(B47="","",Draw!N47)</f>
        <v/>
      </c>
      <c r="B47" s="25" t="str">
        <f>IFERROR(Draw!O47,"")</f>
        <v/>
      </c>
      <c r="C47" s="25" t="str">
        <f>IFERROR(Draw!P47,"")</f>
        <v/>
      </c>
      <c r="D47" s="79"/>
      <c r="E47" s="132">
        <v>4.6000000000000002E-8</v>
      </c>
      <c r="F47" s="133" t="str">
        <f t="shared" si="0"/>
        <v/>
      </c>
      <c r="G47" s="133" t="str">
        <f t="shared" si="2"/>
        <v/>
      </c>
    </row>
    <row r="48" spans="1:8">
      <c r="A48" s="24" t="str">
        <f>IF(B48="","",Draw!N48)</f>
        <v/>
      </c>
      <c r="B48" s="25" t="str">
        <f>IFERROR(Draw!O48,"")</f>
        <v/>
      </c>
      <c r="C48" s="25" t="str">
        <f>IFERROR(Draw!P48,"")</f>
        <v/>
      </c>
      <c r="D48" s="81"/>
      <c r="E48" s="132">
        <v>4.6999999999999997E-8</v>
      </c>
      <c r="F48" s="133" t="str">
        <f t="shared" si="0"/>
        <v/>
      </c>
      <c r="G48" s="133" t="str">
        <f t="shared" si="2"/>
        <v/>
      </c>
    </row>
    <row r="49" spans="1:7">
      <c r="A49" s="36"/>
      <c r="B49" s="37"/>
      <c r="C49" s="37"/>
      <c r="D49" s="89"/>
      <c r="E49" s="132">
        <v>4.8E-8</v>
      </c>
      <c r="F49" s="133" t="str">
        <f t="shared" si="0"/>
        <v/>
      </c>
      <c r="G49" s="133"/>
    </row>
    <row r="50" spans="1:7">
      <c r="A50" s="24" t="str">
        <f>IF(B50="","",Draw!N50)</f>
        <v/>
      </c>
      <c r="B50" s="25" t="str">
        <f>IFERROR(Draw!O50,"")</f>
        <v/>
      </c>
      <c r="C50" s="39" t="str">
        <f>IFERROR(Draw!P50,"")</f>
        <v/>
      </c>
      <c r="D50" s="78"/>
      <c r="E50" s="132">
        <v>4.9000000000000002E-8</v>
      </c>
      <c r="F50" s="133" t="str">
        <f t="shared" si="0"/>
        <v/>
      </c>
      <c r="G50" s="133" t="str">
        <f t="shared" ref="G50" si="9">IF(OR(AND(D50&gt;1,D50&lt;1050),D50="nt",D50=""),"","Not a valid input")</f>
        <v/>
      </c>
    </row>
    <row r="51" spans="1:7">
      <c r="A51" s="24" t="str">
        <f>IF(B51="","",Draw!N51)</f>
        <v/>
      </c>
      <c r="B51" s="25" t="str">
        <f>IFERROR(Draw!O51,"")</f>
        <v/>
      </c>
      <c r="C51" s="39" t="str">
        <f>IFERROR(Draw!P51,"")</f>
        <v/>
      </c>
      <c r="D51" s="79"/>
      <c r="E51" s="132">
        <v>4.9999999999999998E-8</v>
      </c>
      <c r="F51" s="133" t="str">
        <f t="shared" si="0"/>
        <v/>
      </c>
      <c r="G51" s="133" t="str">
        <f t="shared" si="2"/>
        <v/>
      </c>
    </row>
    <row r="52" spans="1:7">
      <c r="A52" s="24" t="str">
        <f>IF(B52="","",Draw!N52)</f>
        <v/>
      </c>
      <c r="B52" s="25" t="str">
        <f>IFERROR(Draw!O52,"")</f>
        <v/>
      </c>
      <c r="C52" s="39" t="str">
        <f>IFERROR(Draw!P52,"")</f>
        <v/>
      </c>
      <c r="D52" s="79"/>
      <c r="E52" s="132">
        <v>5.1E-8</v>
      </c>
      <c r="F52" s="133" t="str">
        <f t="shared" si="0"/>
        <v/>
      </c>
      <c r="G52" s="133" t="str">
        <f t="shared" si="2"/>
        <v/>
      </c>
    </row>
    <row r="53" spans="1:7">
      <c r="A53" s="24" t="str">
        <f>IF(B53="","",Draw!N53)</f>
        <v/>
      </c>
      <c r="B53" s="25" t="str">
        <f>IFERROR(Draw!O53,"")</f>
        <v/>
      </c>
      <c r="C53" s="39" t="str">
        <f>IFERROR(Draw!P53,"")</f>
        <v/>
      </c>
      <c r="D53" s="79"/>
      <c r="E53" s="132">
        <v>5.2000000000000002E-8</v>
      </c>
      <c r="F53" s="133" t="str">
        <f t="shared" si="0"/>
        <v/>
      </c>
      <c r="G53" s="133" t="str">
        <f t="shared" si="2"/>
        <v/>
      </c>
    </row>
    <row r="54" spans="1:7">
      <c r="A54" s="24" t="str">
        <f>IF(B54="","",Draw!N54)</f>
        <v/>
      </c>
      <c r="B54" s="25" t="str">
        <f>IFERROR(Draw!O54,"")</f>
        <v/>
      </c>
      <c r="C54" s="39" t="str">
        <f>IFERROR(Draw!P54,"")</f>
        <v/>
      </c>
      <c r="D54" s="81"/>
      <c r="E54" s="132">
        <v>5.2999999999999998E-8</v>
      </c>
      <c r="F54" s="133" t="str">
        <f t="shared" si="0"/>
        <v/>
      </c>
      <c r="G54" s="133" t="str">
        <f t="shared" si="2"/>
        <v/>
      </c>
    </row>
    <row r="55" spans="1:7">
      <c r="A55" s="36"/>
      <c r="B55" s="37"/>
      <c r="C55" s="37"/>
      <c r="D55" s="89"/>
      <c r="E55" s="132">
        <v>5.4E-8</v>
      </c>
      <c r="F55" s="133" t="str">
        <f t="shared" si="0"/>
        <v/>
      </c>
      <c r="G55" s="133"/>
    </row>
    <row r="56" spans="1:7">
      <c r="A56" s="24" t="str">
        <f>IF(B56="","",Draw!N56)</f>
        <v/>
      </c>
      <c r="B56" s="25" t="str">
        <f>IFERROR(Draw!O56,"")</f>
        <v/>
      </c>
      <c r="C56" s="39" t="str">
        <f>IFERROR(Draw!P56,"")</f>
        <v/>
      </c>
      <c r="D56" s="78"/>
      <c r="E56" s="132">
        <v>5.5000000000000003E-8</v>
      </c>
      <c r="F56" s="133" t="str">
        <f t="shared" si="0"/>
        <v/>
      </c>
      <c r="G56" s="133" t="str">
        <f t="shared" ref="G56" si="10">IF(OR(AND(D56&gt;1,D56&lt;1050),D56="nt",D56=""),"","Not a valid input")</f>
        <v/>
      </c>
    </row>
    <row r="57" spans="1:7">
      <c r="A57" s="24" t="str">
        <f>IF(B57="","",Draw!N57)</f>
        <v/>
      </c>
      <c r="B57" s="25" t="str">
        <f>IFERROR(Draw!O57,"")</f>
        <v/>
      </c>
      <c r="C57" s="39" t="str">
        <f>IFERROR(Draw!P57,"")</f>
        <v/>
      </c>
      <c r="D57" s="79"/>
      <c r="E57" s="132">
        <v>5.5999999999999999E-8</v>
      </c>
      <c r="F57" s="133" t="str">
        <f t="shared" si="0"/>
        <v/>
      </c>
      <c r="G57" s="133" t="str">
        <f t="shared" si="2"/>
        <v/>
      </c>
    </row>
    <row r="58" spans="1:7">
      <c r="A58" s="24" t="str">
        <f>IF(B58="","",Draw!N58)</f>
        <v/>
      </c>
      <c r="B58" s="25" t="str">
        <f>IFERROR(Draw!O58,"")</f>
        <v/>
      </c>
      <c r="C58" s="39" t="str">
        <f>IFERROR(Draw!P58,"")</f>
        <v/>
      </c>
      <c r="D58" s="79"/>
      <c r="E58" s="132">
        <v>5.7000000000000001E-8</v>
      </c>
      <c r="F58" s="133" t="str">
        <f t="shared" si="0"/>
        <v/>
      </c>
      <c r="G58" s="133" t="str">
        <f t="shared" si="2"/>
        <v/>
      </c>
    </row>
    <row r="59" spans="1:7">
      <c r="A59" s="24" t="str">
        <f>IF(B59="","",Draw!N59)</f>
        <v/>
      </c>
      <c r="B59" s="25" t="str">
        <f>IFERROR(Draw!O59,"")</f>
        <v/>
      </c>
      <c r="C59" s="39" t="str">
        <f>IFERROR(Draw!P59,"")</f>
        <v/>
      </c>
      <c r="D59" s="79"/>
      <c r="E59" s="132">
        <v>5.8000000000000003E-8</v>
      </c>
      <c r="F59" s="133" t="str">
        <f t="shared" si="0"/>
        <v/>
      </c>
      <c r="G59" s="133" t="str">
        <f t="shared" si="2"/>
        <v/>
      </c>
    </row>
    <row r="60" spans="1:7">
      <c r="A60" s="24" t="str">
        <f>IF(B60="","",Draw!N60)</f>
        <v/>
      </c>
      <c r="B60" s="25" t="str">
        <f>IFERROR(Draw!O60,"")</f>
        <v/>
      </c>
      <c r="C60" s="39" t="str">
        <f>IFERROR(Draw!P60,"")</f>
        <v/>
      </c>
      <c r="D60" s="81"/>
      <c r="E60" s="132">
        <v>5.8999999999999999E-8</v>
      </c>
      <c r="F60" s="133" t="str">
        <f t="shared" si="0"/>
        <v/>
      </c>
      <c r="G60" s="133" t="str">
        <f t="shared" si="2"/>
        <v/>
      </c>
    </row>
    <row r="61" spans="1:7">
      <c r="A61" s="36"/>
      <c r="B61" s="37"/>
      <c r="C61" s="37"/>
      <c r="D61" s="163"/>
      <c r="E61" s="132">
        <v>5.9999999999999995E-8</v>
      </c>
      <c r="F61" s="133" t="str">
        <f t="shared" si="0"/>
        <v/>
      </c>
      <c r="G61" s="133"/>
    </row>
    <row r="62" spans="1:7">
      <c r="A62" s="24" t="str">
        <f>IF(B62="","",Draw!N62)</f>
        <v/>
      </c>
      <c r="B62" s="25" t="str">
        <f>IFERROR(Draw!O62,"")</f>
        <v/>
      </c>
      <c r="C62" s="39" t="str">
        <f>IFERROR(Draw!P62,"")</f>
        <v/>
      </c>
      <c r="D62" s="78"/>
      <c r="E62" s="132">
        <v>6.1000000000000004E-8</v>
      </c>
      <c r="F62" s="133" t="str">
        <f t="shared" si="0"/>
        <v/>
      </c>
      <c r="G62" s="133" t="str">
        <f t="shared" ref="G62" si="11">IF(OR(AND(D62&gt;1,D62&lt;1050),D62="nt",D62=""),"","Not a valid input")</f>
        <v/>
      </c>
    </row>
    <row r="63" spans="1:7">
      <c r="A63" s="24" t="str">
        <f>IF(B63="","",Draw!N63)</f>
        <v/>
      </c>
      <c r="B63" s="25" t="str">
        <f>IFERROR(Draw!O63,"")</f>
        <v/>
      </c>
      <c r="C63" s="39" t="str">
        <f>IFERROR(Draw!P63,"")</f>
        <v/>
      </c>
      <c r="D63" s="79"/>
      <c r="E63" s="132">
        <v>6.1999999999999999E-8</v>
      </c>
      <c r="F63" s="133" t="str">
        <f t="shared" si="0"/>
        <v/>
      </c>
      <c r="G63" s="133" t="str">
        <f t="shared" si="2"/>
        <v/>
      </c>
    </row>
    <row r="64" spans="1:7">
      <c r="A64" s="24" t="str">
        <f>IF(B64="","",Draw!N64)</f>
        <v/>
      </c>
      <c r="B64" s="25" t="str">
        <f>IFERROR(Draw!O64,"")</f>
        <v/>
      </c>
      <c r="C64" s="39" t="str">
        <f>IFERROR(Draw!P64,"")</f>
        <v/>
      </c>
      <c r="D64" s="79"/>
      <c r="E64" s="132">
        <v>6.2999999999999995E-8</v>
      </c>
      <c r="F64" s="133" t="str">
        <f t="shared" si="0"/>
        <v/>
      </c>
      <c r="G64" s="133" t="str">
        <f t="shared" si="2"/>
        <v/>
      </c>
    </row>
    <row r="65" spans="1:7">
      <c r="A65" s="24" t="str">
        <f>IF(B65="","",Draw!N65)</f>
        <v/>
      </c>
      <c r="B65" s="25" t="str">
        <f>IFERROR(Draw!O65,"")</f>
        <v/>
      </c>
      <c r="C65" s="39" t="str">
        <f>IFERROR(Draw!P65,"")</f>
        <v/>
      </c>
      <c r="D65" s="79"/>
      <c r="E65" s="132">
        <v>6.4000000000000004E-8</v>
      </c>
      <c r="F65" s="133" t="str">
        <f t="shared" si="0"/>
        <v/>
      </c>
      <c r="G65" s="133" t="str">
        <f t="shared" si="2"/>
        <v/>
      </c>
    </row>
    <row r="66" spans="1:7">
      <c r="A66" s="24" t="str">
        <f>IF(B66="","",Draw!N66)</f>
        <v/>
      </c>
      <c r="B66" s="25" t="str">
        <f>IFERROR(Draw!O66,"")</f>
        <v/>
      </c>
      <c r="C66" s="39" t="str">
        <f>IFERROR(Draw!P66,"")</f>
        <v/>
      </c>
      <c r="D66" s="81"/>
      <c r="E66" s="132">
        <v>6.5E-8</v>
      </c>
      <c r="F66" s="133" t="str">
        <f t="shared" si="0"/>
        <v/>
      </c>
      <c r="G66" s="133" t="str">
        <f t="shared" si="2"/>
        <v/>
      </c>
    </row>
    <row r="67" spans="1:7">
      <c r="A67" s="36"/>
      <c r="B67" s="37"/>
      <c r="C67" s="37"/>
      <c r="D67" s="89"/>
      <c r="E67" s="132">
        <v>6.5999999999999995E-8</v>
      </c>
      <c r="F67" s="133" t="str">
        <f t="shared" ref="F67:F130" si="12">IF(D67="nt",1000+E67,IF((D67+E67)&gt;5,D67+E67,""))</f>
        <v/>
      </c>
      <c r="G67" s="133"/>
    </row>
    <row r="68" spans="1:7">
      <c r="A68" s="24" t="str">
        <f>IF(B68="","",Draw!N68)</f>
        <v/>
      </c>
      <c r="B68" s="25" t="str">
        <f>IFERROR(Draw!O68,"")</f>
        <v/>
      </c>
      <c r="C68" s="39" t="str">
        <f>IFERROR(Draw!P68,"")</f>
        <v/>
      </c>
      <c r="D68" s="78"/>
      <c r="E68" s="132">
        <v>6.7000000000000004E-8</v>
      </c>
      <c r="F68" s="133" t="str">
        <f t="shared" si="12"/>
        <v/>
      </c>
      <c r="G68" s="133" t="str">
        <f t="shared" ref="G68" si="13">IF(OR(AND(D68&gt;1,D68&lt;1050),D68="nt",D68=""),"","Not a valid input")</f>
        <v/>
      </c>
    </row>
    <row r="69" spans="1:7">
      <c r="A69" s="24" t="str">
        <f>IF(B69="","",Draw!N69)</f>
        <v/>
      </c>
      <c r="B69" s="25" t="str">
        <f>IFERROR(Draw!O69,"")</f>
        <v/>
      </c>
      <c r="C69" s="39" t="str">
        <f>IFERROR(Draw!P69,"")</f>
        <v/>
      </c>
      <c r="D69" s="79"/>
      <c r="E69" s="132">
        <v>6.8E-8</v>
      </c>
      <c r="F69" s="133" t="str">
        <f t="shared" si="12"/>
        <v/>
      </c>
      <c r="G69" s="133" t="str">
        <f t="shared" si="2"/>
        <v/>
      </c>
    </row>
    <row r="70" spans="1:7">
      <c r="A70" s="24" t="str">
        <f>IF(B70="","",Draw!N70)</f>
        <v/>
      </c>
      <c r="B70" s="25" t="str">
        <f>IFERROR(Draw!O70,"")</f>
        <v/>
      </c>
      <c r="C70" s="39" t="str">
        <f>IFERROR(Draw!P70,"")</f>
        <v/>
      </c>
      <c r="D70" s="79"/>
      <c r="E70" s="132">
        <v>6.8999999999999996E-8</v>
      </c>
      <c r="F70" s="133" t="str">
        <f t="shared" si="12"/>
        <v/>
      </c>
      <c r="G70" s="133" t="str">
        <f t="shared" si="2"/>
        <v/>
      </c>
    </row>
    <row r="71" spans="1:7">
      <c r="A71" s="24" t="str">
        <f>IF(B71="","",Draw!N71)</f>
        <v/>
      </c>
      <c r="B71" s="25" t="str">
        <f>IFERROR(Draw!O71,"")</f>
        <v/>
      </c>
      <c r="C71" s="39" t="str">
        <f>IFERROR(Draw!P71,"")</f>
        <v/>
      </c>
      <c r="D71" s="79"/>
      <c r="E71" s="132">
        <v>7.0000000000000005E-8</v>
      </c>
      <c r="F71" s="133" t="str">
        <f t="shared" si="12"/>
        <v/>
      </c>
      <c r="G71" s="133" t="str">
        <f t="shared" si="2"/>
        <v/>
      </c>
    </row>
    <row r="72" spans="1:7">
      <c r="A72" s="24" t="str">
        <f>IF(B72="","",Draw!N72)</f>
        <v/>
      </c>
      <c r="B72" s="25" t="str">
        <f>IFERROR(Draw!O72,"")</f>
        <v/>
      </c>
      <c r="C72" s="39" t="str">
        <f>IFERROR(Draw!P72,"")</f>
        <v/>
      </c>
      <c r="D72" s="81"/>
      <c r="E72" s="132">
        <v>7.1E-8</v>
      </c>
      <c r="F72" s="133" t="str">
        <f t="shared" si="12"/>
        <v/>
      </c>
      <c r="G72" s="133" t="str">
        <f t="shared" ref="G72:G135" si="14">IF(OR(AND(D72&gt;1,D72&lt;1050),D72="nt",D72=""),"","Not a valid input")</f>
        <v/>
      </c>
    </row>
    <row r="73" spans="1:7">
      <c r="A73" s="36"/>
      <c r="B73" s="37"/>
      <c r="C73" s="37"/>
      <c r="D73" s="89"/>
      <c r="E73" s="132">
        <v>7.1999999999999996E-8</v>
      </c>
      <c r="F73" s="133" t="str">
        <f t="shared" si="12"/>
        <v/>
      </c>
      <c r="G73" s="133"/>
    </row>
    <row r="74" spans="1:7">
      <c r="A74" s="24" t="str">
        <f>IF(B74="","",Draw!N74)</f>
        <v/>
      </c>
      <c r="B74" s="25" t="str">
        <f>IFERROR(Draw!O74,"")</f>
        <v/>
      </c>
      <c r="C74" s="39" t="str">
        <f>IFERROR(Draw!P74,"")</f>
        <v/>
      </c>
      <c r="D74" s="78"/>
      <c r="E74" s="132">
        <v>7.3000000000000005E-8</v>
      </c>
      <c r="F74" s="133" t="str">
        <f t="shared" si="12"/>
        <v/>
      </c>
      <c r="G74" s="133" t="str">
        <f t="shared" ref="G74" si="15">IF(OR(AND(D74&gt;1,D74&lt;1050),D74="nt",D74=""),"","Not a valid input")</f>
        <v/>
      </c>
    </row>
    <row r="75" spans="1:7">
      <c r="A75" s="24" t="str">
        <f>IF(B75="","",Draw!N75)</f>
        <v/>
      </c>
      <c r="B75" s="25" t="str">
        <f>IFERROR(Draw!O75,"")</f>
        <v/>
      </c>
      <c r="C75" s="39" t="str">
        <f>IFERROR(Draw!P75,"")</f>
        <v/>
      </c>
      <c r="D75" s="79"/>
      <c r="E75" s="132">
        <v>7.4000000000000001E-8</v>
      </c>
      <c r="F75" s="133" t="str">
        <f t="shared" si="12"/>
        <v/>
      </c>
      <c r="G75" s="133" t="str">
        <f t="shared" si="14"/>
        <v/>
      </c>
    </row>
    <row r="76" spans="1:7">
      <c r="A76" s="24" t="str">
        <f>IF(B76="","",Draw!N76)</f>
        <v/>
      </c>
      <c r="B76" s="25" t="str">
        <f>IFERROR(Draw!O76,"")</f>
        <v/>
      </c>
      <c r="C76" s="39" t="str">
        <f>IFERROR(Draw!P76,"")</f>
        <v/>
      </c>
      <c r="D76" s="79"/>
      <c r="E76" s="132">
        <v>7.4999999999999997E-8</v>
      </c>
      <c r="F76" s="133" t="str">
        <f t="shared" si="12"/>
        <v/>
      </c>
      <c r="G76" s="133" t="str">
        <f t="shared" si="14"/>
        <v/>
      </c>
    </row>
    <row r="77" spans="1:7">
      <c r="A77" s="24" t="str">
        <f>IF(B77="","",Draw!N77)</f>
        <v/>
      </c>
      <c r="B77" s="25" t="str">
        <f>IFERROR(Draw!O77,"")</f>
        <v/>
      </c>
      <c r="C77" s="39" t="str">
        <f>IFERROR(Draw!P77,"")</f>
        <v/>
      </c>
      <c r="D77" s="79"/>
      <c r="E77" s="132">
        <v>7.6000000000000006E-8</v>
      </c>
      <c r="F77" s="133" t="str">
        <f t="shared" si="12"/>
        <v/>
      </c>
      <c r="G77" s="133" t="str">
        <f t="shared" si="14"/>
        <v/>
      </c>
    </row>
    <row r="78" spans="1:7">
      <c r="A78" s="24" t="str">
        <f>IF(B78="","",Draw!N78)</f>
        <v/>
      </c>
      <c r="B78" s="25" t="str">
        <f>IFERROR(Draw!O78,"")</f>
        <v/>
      </c>
      <c r="C78" s="39" t="str">
        <f>IFERROR(Draw!P78,"")</f>
        <v/>
      </c>
      <c r="D78" s="81"/>
      <c r="E78" s="132">
        <v>7.7000000000000001E-8</v>
      </c>
      <c r="F78" s="133" t="str">
        <f t="shared" si="12"/>
        <v/>
      </c>
      <c r="G78" s="133" t="str">
        <f t="shared" si="14"/>
        <v/>
      </c>
    </row>
    <row r="79" spans="1:7">
      <c r="A79" s="36"/>
      <c r="B79" s="37"/>
      <c r="C79" s="37"/>
      <c r="D79" s="89"/>
      <c r="E79" s="132">
        <v>7.7999999999999997E-8</v>
      </c>
      <c r="F79" s="133" t="str">
        <f t="shared" si="12"/>
        <v/>
      </c>
      <c r="G79" s="133"/>
    </row>
    <row r="80" spans="1:7">
      <c r="A80" s="24" t="str">
        <f>IF(B80="","",Draw!N80)</f>
        <v/>
      </c>
      <c r="B80" s="25" t="str">
        <f>IFERROR(Draw!O80,"")</f>
        <v/>
      </c>
      <c r="C80" s="39" t="str">
        <f>IFERROR(Draw!P80,"")</f>
        <v/>
      </c>
      <c r="D80" s="78"/>
      <c r="E80" s="132">
        <v>7.9000000000000006E-8</v>
      </c>
      <c r="F80" s="133" t="str">
        <f t="shared" si="12"/>
        <v/>
      </c>
      <c r="G80" s="133" t="str">
        <f t="shared" ref="G80" si="16">IF(OR(AND(D80&gt;1,D80&lt;1050),D80="nt",D80=""),"","Not a valid input")</f>
        <v/>
      </c>
    </row>
    <row r="81" spans="1:7">
      <c r="A81" s="24" t="str">
        <f>IF(B81="","",Draw!N81)</f>
        <v/>
      </c>
      <c r="B81" s="25" t="str">
        <f>IFERROR(Draw!O81,"")</f>
        <v/>
      </c>
      <c r="C81" s="39" t="str">
        <f>IFERROR(Draw!P81,"")</f>
        <v/>
      </c>
      <c r="D81" s="79"/>
      <c r="E81" s="132">
        <v>8.0000000000000002E-8</v>
      </c>
      <c r="F81" s="133" t="str">
        <f t="shared" si="12"/>
        <v/>
      </c>
      <c r="G81" s="133" t="str">
        <f t="shared" si="14"/>
        <v/>
      </c>
    </row>
    <row r="82" spans="1:7">
      <c r="A82" s="24" t="str">
        <f>IF(B82="","",Draw!N82)</f>
        <v/>
      </c>
      <c r="B82" s="25" t="str">
        <f>IFERROR(Draw!O82,"")</f>
        <v/>
      </c>
      <c r="C82" s="39" t="str">
        <f>IFERROR(Draw!P82,"")</f>
        <v/>
      </c>
      <c r="D82" s="79"/>
      <c r="E82" s="132">
        <v>8.0999999999999997E-8</v>
      </c>
      <c r="F82" s="133" t="str">
        <f t="shared" si="12"/>
        <v/>
      </c>
      <c r="G82" s="133" t="str">
        <f t="shared" si="14"/>
        <v/>
      </c>
    </row>
    <row r="83" spans="1:7">
      <c r="A83" s="24" t="str">
        <f>IF(B83="","",Draw!N83)</f>
        <v/>
      </c>
      <c r="B83" s="25" t="str">
        <f>IFERROR(Draw!O83,"")</f>
        <v/>
      </c>
      <c r="C83" s="39" t="str">
        <f>IFERROR(Draw!P83,"")</f>
        <v/>
      </c>
      <c r="D83" s="79"/>
      <c r="E83" s="132">
        <v>8.2000000000000006E-8</v>
      </c>
      <c r="F83" s="133" t="str">
        <f t="shared" si="12"/>
        <v/>
      </c>
      <c r="G83" s="133" t="str">
        <f t="shared" si="14"/>
        <v/>
      </c>
    </row>
    <row r="84" spans="1:7">
      <c r="A84" s="24" t="str">
        <f>IF(B84="","",Draw!N84)</f>
        <v/>
      </c>
      <c r="B84" s="25" t="str">
        <f>IFERROR(Draw!O84,"")</f>
        <v/>
      </c>
      <c r="C84" s="39" t="str">
        <f>IFERROR(Draw!P84,"")</f>
        <v/>
      </c>
      <c r="D84" s="81"/>
      <c r="E84" s="132">
        <v>8.3000000000000002E-8</v>
      </c>
      <c r="F84" s="133" t="str">
        <f t="shared" si="12"/>
        <v/>
      </c>
      <c r="G84" s="133" t="str">
        <f t="shared" si="14"/>
        <v/>
      </c>
    </row>
    <row r="85" spans="1:7">
      <c r="A85" s="36"/>
      <c r="B85" s="37"/>
      <c r="C85" s="37"/>
      <c r="D85" s="89"/>
      <c r="E85" s="132">
        <v>8.3999999999999998E-8</v>
      </c>
      <c r="F85" s="133" t="str">
        <f t="shared" si="12"/>
        <v/>
      </c>
      <c r="G85" s="133"/>
    </row>
    <row r="86" spans="1:7">
      <c r="A86" s="24" t="str">
        <f>IF(B86="","",Draw!N86)</f>
        <v/>
      </c>
      <c r="B86" s="25" t="str">
        <f>IFERROR(Draw!O86,"")</f>
        <v/>
      </c>
      <c r="C86" s="39" t="str">
        <f>IFERROR(Draw!P86,"")</f>
        <v/>
      </c>
      <c r="D86" s="78"/>
      <c r="E86" s="132">
        <v>8.4999999999999994E-8</v>
      </c>
      <c r="F86" s="133" t="str">
        <f t="shared" si="12"/>
        <v/>
      </c>
      <c r="G86" s="133" t="str">
        <f t="shared" ref="G86" si="17">IF(OR(AND(D86&gt;1,D86&lt;1050),D86="nt",D86=""),"","Not a valid input")</f>
        <v/>
      </c>
    </row>
    <row r="87" spans="1:7">
      <c r="A87" s="24" t="str">
        <f>IF(B87="","",Draw!N87)</f>
        <v/>
      </c>
      <c r="B87" s="25" t="str">
        <f>IFERROR(Draw!O87,"")</f>
        <v/>
      </c>
      <c r="C87" s="39" t="str">
        <f>IFERROR(Draw!P87,"")</f>
        <v/>
      </c>
      <c r="D87" s="79"/>
      <c r="E87" s="132">
        <v>8.6000000000000002E-8</v>
      </c>
      <c r="F87" s="133" t="str">
        <f t="shared" si="12"/>
        <v/>
      </c>
      <c r="G87" s="133" t="str">
        <f t="shared" si="14"/>
        <v/>
      </c>
    </row>
    <row r="88" spans="1:7">
      <c r="A88" s="24" t="str">
        <f>IF(B88="","",Draw!N88)</f>
        <v/>
      </c>
      <c r="B88" s="25" t="str">
        <f>IFERROR(Draw!O88,"")</f>
        <v/>
      </c>
      <c r="C88" s="39" t="str">
        <f>IFERROR(Draw!P88,"")</f>
        <v/>
      </c>
      <c r="D88" s="79"/>
      <c r="E88" s="132">
        <v>8.6999999999999998E-8</v>
      </c>
      <c r="F88" s="133" t="str">
        <f t="shared" si="12"/>
        <v/>
      </c>
      <c r="G88" s="133" t="str">
        <f t="shared" si="14"/>
        <v/>
      </c>
    </row>
    <row r="89" spans="1:7">
      <c r="A89" s="24" t="str">
        <f>IF(B89="","",Draw!N89)</f>
        <v/>
      </c>
      <c r="B89" s="25" t="str">
        <f>IFERROR(Draw!O89,"")</f>
        <v/>
      </c>
      <c r="C89" s="39" t="str">
        <f>IFERROR(Draw!P89,"")</f>
        <v/>
      </c>
      <c r="D89" s="79"/>
      <c r="E89" s="132">
        <v>8.7999999999999994E-8</v>
      </c>
      <c r="F89" s="133" t="str">
        <f t="shared" si="12"/>
        <v/>
      </c>
      <c r="G89" s="133" t="str">
        <f t="shared" si="14"/>
        <v/>
      </c>
    </row>
    <row r="90" spans="1:7">
      <c r="A90" s="24" t="str">
        <f>IF(B90="","",Draw!N90)</f>
        <v/>
      </c>
      <c r="B90" s="25" t="str">
        <f>IFERROR(Draw!O90,"")</f>
        <v/>
      </c>
      <c r="C90" s="39" t="str">
        <f>IFERROR(Draw!P90,"")</f>
        <v/>
      </c>
      <c r="D90" s="81"/>
      <c r="E90" s="132">
        <v>8.9000000000000003E-8</v>
      </c>
      <c r="F90" s="133" t="str">
        <f t="shared" si="12"/>
        <v/>
      </c>
      <c r="G90" s="133" t="str">
        <f t="shared" si="14"/>
        <v/>
      </c>
    </row>
    <row r="91" spans="1:7">
      <c r="A91" s="36"/>
      <c r="B91" s="37"/>
      <c r="C91" s="37"/>
      <c r="D91" s="89"/>
      <c r="E91" s="132">
        <v>8.9999999999999999E-8</v>
      </c>
      <c r="F91" s="133" t="str">
        <f t="shared" si="12"/>
        <v/>
      </c>
      <c r="G91" s="133"/>
    </row>
    <row r="92" spans="1:7">
      <c r="A92" s="24" t="str">
        <f>IF(B92="","",Draw!N92)</f>
        <v/>
      </c>
      <c r="B92" s="25" t="str">
        <f>IFERROR(Draw!O92,"")</f>
        <v/>
      </c>
      <c r="C92" s="39" t="str">
        <f>IFERROR(Draw!P92,"")</f>
        <v/>
      </c>
      <c r="D92" s="78"/>
      <c r="E92" s="132">
        <v>9.0999999999999994E-8</v>
      </c>
      <c r="F92" s="133" t="str">
        <f t="shared" si="12"/>
        <v/>
      </c>
      <c r="G92" s="133" t="str">
        <f t="shared" ref="G92" si="18">IF(OR(AND(D92&gt;1,D92&lt;1050),D92="nt",D92=""),"","Not a valid input")</f>
        <v/>
      </c>
    </row>
    <row r="93" spans="1:7">
      <c r="A93" s="24" t="str">
        <f>IF(B93="","",Draw!N93)</f>
        <v/>
      </c>
      <c r="B93" s="25" t="str">
        <f>IFERROR(Draw!O93,"")</f>
        <v/>
      </c>
      <c r="C93" s="39" t="str">
        <f>IFERROR(Draw!P93,"")</f>
        <v/>
      </c>
      <c r="D93" s="79"/>
      <c r="E93" s="132">
        <v>9.2000000000000003E-8</v>
      </c>
      <c r="F93" s="133" t="str">
        <f t="shared" si="12"/>
        <v/>
      </c>
      <c r="G93" s="133" t="str">
        <f t="shared" si="14"/>
        <v/>
      </c>
    </row>
    <row r="94" spans="1:7">
      <c r="A94" s="24" t="str">
        <f>IF(B94="","",Draw!N94)</f>
        <v/>
      </c>
      <c r="B94" s="25" t="str">
        <f>IFERROR(Draw!O94,"")</f>
        <v/>
      </c>
      <c r="C94" s="39" t="str">
        <f>IFERROR(Draw!P94,"")</f>
        <v/>
      </c>
      <c r="D94" s="79"/>
      <c r="E94" s="132">
        <v>9.2999999999999999E-8</v>
      </c>
      <c r="F94" s="133" t="str">
        <f t="shared" si="12"/>
        <v/>
      </c>
      <c r="G94" s="133" t="str">
        <f t="shared" si="14"/>
        <v/>
      </c>
    </row>
    <row r="95" spans="1:7">
      <c r="A95" s="24" t="str">
        <f>IF(B95="","",Draw!N95)</f>
        <v/>
      </c>
      <c r="B95" s="25" t="str">
        <f>IFERROR(Draw!O95,"")</f>
        <v/>
      </c>
      <c r="C95" s="39" t="str">
        <f>IFERROR(Draw!P95,"")</f>
        <v/>
      </c>
      <c r="D95" s="79"/>
      <c r="E95" s="132">
        <v>9.3999999999999995E-8</v>
      </c>
      <c r="F95" s="133" t="str">
        <f t="shared" si="12"/>
        <v/>
      </c>
      <c r="G95" s="133" t="str">
        <f t="shared" si="14"/>
        <v/>
      </c>
    </row>
    <row r="96" spans="1:7">
      <c r="A96" s="24" t="str">
        <f>IF(B96="","",Draw!N96)</f>
        <v/>
      </c>
      <c r="B96" s="25" t="str">
        <f>IFERROR(Draw!O96,"")</f>
        <v/>
      </c>
      <c r="C96" s="39" t="str">
        <f>IFERROR(Draw!P96,"")</f>
        <v/>
      </c>
      <c r="D96" s="81"/>
      <c r="E96" s="132">
        <v>9.5000000000000004E-8</v>
      </c>
      <c r="F96" s="133" t="str">
        <f t="shared" si="12"/>
        <v/>
      </c>
      <c r="G96" s="133" t="str">
        <f t="shared" si="14"/>
        <v/>
      </c>
    </row>
    <row r="97" spans="1:7">
      <c r="A97" s="36"/>
      <c r="B97" s="37"/>
      <c r="C97" s="37"/>
      <c r="D97" s="89"/>
      <c r="E97" s="132">
        <v>9.5999999999999999E-8</v>
      </c>
      <c r="F97" s="133" t="str">
        <f t="shared" si="12"/>
        <v/>
      </c>
      <c r="G97" s="133"/>
    </row>
    <row r="98" spans="1:7">
      <c r="A98" s="24" t="str">
        <f>IF(B98="","",Draw!N98)</f>
        <v/>
      </c>
      <c r="B98" s="25" t="str">
        <f>IFERROR(Draw!O98,"")</f>
        <v/>
      </c>
      <c r="C98" s="39" t="str">
        <f>IFERROR(Draw!P98,"")</f>
        <v/>
      </c>
      <c r="D98" s="78"/>
      <c r="E98" s="132">
        <v>9.6999999999999995E-8</v>
      </c>
      <c r="F98" s="133" t="str">
        <f t="shared" si="12"/>
        <v/>
      </c>
      <c r="G98" s="133" t="str">
        <f t="shared" ref="G98" si="19">IF(OR(AND(D98&gt;1,D98&lt;1050),D98="nt",D98=""),"","Not a valid input")</f>
        <v/>
      </c>
    </row>
    <row r="99" spans="1:7">
      <c r="A99" s="24" t="str">
        <f>IF(B99="","",Draw!N99)</f>
        <v/>
      </c>
      <c r="B99" s="25" t="str">
        <f>IFERROR(Draw!O99,"")</f>
        <v/>
      </c>
      <c r="C99" s="39" t="str">
        <f>IFERROR(Draw!P99,"")</f>
        <v/>
      </c>
      <c r="D99" s="79"/>
      <c r="E99" s="132">
        <v>9.8000000000000004E-8</v>
      </c>
      <c r="F99" s="133" t="str">
        <f t="shared" si="12"/>
        <v/>
      </c>
      <c r="G99" s="133" t="str">
        <f t="shared" si="14"/>
        <v/>
      </c>
    </row>
    <row r="100" spans="1:7">
      <c r="A100" s="24" t="str">
        <f>IF(B100="","",Draw!N100)</f>
        <v/>
      </c>
      <c r="B100" s="25" t="str">
        <f>IFERROR(Draw!O100,"")</f>
        <v/>
      </c>
      <c r="C100" s="39" t="str">
        <f>IFERROR(Draw!P100,"")</f>
        <v/>
      </c>
      <c r="D100" s="79"/>
      <c r="E100" s="132">
        <v>9.9E-8</v>
      </c>
      <c r="F100" s="133" t="str">
        <f t="shared" si="12"/>
        <v/>
      </c>
      <c r="G100" s="133" t="str">
        <f t="shared" si="14"/>
        <v/>
      </c>
    </row>
    <row r="101" spans="1:7">
      <c r="A101" s="24" t="str">
        <f>IF(B101="","",Draw!N101)</f>
        <v/>
      </c>
      <c r="B101" s="25" t="str">
        <f>IFERROR(Draw!O101,"")</f>
        <v/>
      </c>
      <c r="C101" s="39" t="str">
        <f>IFERROR(Draw!P101,"")</f>
        <v/>
      </c>
      <c r="D101" s="79"/>
      <c r="E101" s="132">
        <v>9.9999999999999995E-8</v>
      </c>
      <c r="F101" s="133" t="str">
        <f t="shared" si="12"/>
        <v/>
      </c>
      <c r="G101" s="133" t="str">
        <f t="shared" si="14"/>
        <v/>
      </c>
    </row>
    <row r="102" spans="1:7">
      <c r="A102" s="24" t="str">
        <f>IF(B102="","",Draw!N102)</f>
        <v/>
      </c>
      <c r="B102" s="25" t="str">
        <f>IFERROR(Draw!O102,"")</f>
        <v/>
      </c>
      <c r="C102" s="39" t="str">
        <f>IFERROR(Draw!P102,"")</f>
        <v/>
      </c>
      <c r="D102" s="81"/>
      <c r="E102" s="132">
        <v>1.01E-7</v>
      </c>
      <c r="F102" s="133" t="str">
        <f t="shared" si="12"/>
        <v/>
      </c>
      <c r="G102" s="133" t="str">
        <f t="shared" si="14"/>
        <v/>
      </c>
    </row>
    <row r="103" spans="1:7">
      <c r="A103" s="36"/>
      <c r="B103" s="37"/>
      <c r="C103" s="37"/>
      <c r="D103" s="89"/>
      <c r="E103" s="132">
        <v>1.02E-7</v>
      </c>
      <c r="F103" s="133" t="str">
        <f t="shared" si="12"/>
        <v/>
      </c>
      <c r="G103" s="133"/>
    </row>
    <row r="104" spans="1:7">
      <c r="A104" s="24" t="str">
        <f>IF(B104="","",Draw!N104)</f>
        <v/>
      </c>
      <c r="B104" s="25" t="str">
        <f>IFERROR(Draw!O104,"")</f>
        <v/>
      </c>
      <c r="C104" s="39" t="str">
        <f>IFERROR(Draw!P104,"")</f>
        <v/>
      </c>
      <c r="D104" s="78"/>
      <c r="E104" s="132">
        <v>1.03E-7</v>
      </c>
      <c r="F104" s="133" t="str">
        <f t="shared" si="12"/>
        <v/>
      </c>
      <c r="G104" s="133" t="str">
        <f t="shared" ref="G104" si="20">IF(OR(AND(D104&gt;1,D104&lt;1050),D104="nt",D104=""),"","Not a valid input")</f>
        <v/>
      </c>
    </row>
    <row r="105" spans="1:7">
      <c r="A105" s="24" t="str">
        <f>IF(B105="","",Draw!N105)</f>
        <v/>
      </c>
      <c r="B105" s="25" t="str">
        <f>IFERROR(Draw!O105,"")</f>
        <v/>
      </c>
      <c r="C105" s="39" t="str">
        <f>IFERROR(Draw!P105,"")</f>
        <v/>
      </c>
      <c r="D105" s="79"/>
      <c r="E105" s="132">
        <v>1.04E-7</v>
      </c>
      <c r="F105" s="133" t="str">
        <f t="shared" si="12"/>
        <v/>
      </c>
      <c r="G105" s="133" t="str">
        <f t="shared" si="14"/>
        <v/>
      </c>
    </row>
    <row r="106" spans="1:7">
      <c r="A106" s="24" t="str">
        <f>IF(B106="","",Draw!N106)</f>
        <v/>
      </c>
      <c r="B106" s="25" t="str">
        <f>IFERROR(Draw!O106,"")</f>
        <v/>
      </c>
      <c r="C106" s="39" t="str">
        <f>IFERROR(Draw!P106,"")</f>
        <v/>
      </c>
      <c r="D106" s="79"/>
      <c r="E106" s="132">
        <v>1.05E-7</v>
      </c>
      <c r="F106" s="133" t="str">
        <f t="shared" si="12"/>
        <v/>
      </c>
      <c r="G106" s="133" t="str">
        <f t="shared" si="14"/>
        <v/>
      </c>
    </row>
    <row r="107" spans="1:7">
      <c r="A107" s="24" t="str">
        <f>IF(B107="","",Draw!N107)</f>
        <v/>
      </c>
      <c r="B107" s="25" t="str">
        <f>IFERROR(Draw!O107,"")</f>
        <v/>
      </c>
      <c r="C107" s="39" t="str">
        <f>IFERROR(Draw!P107,"")</f>
        <v/>
      </c>
      <c r="D107" s="79"/>
      <c r="E107" s="132">
        <v>1.06E-7</v>
      </c>
      <c r="F107" s="133" t="str">
        <f t="shared" si="12"/>
        <v/>
      </c>
      <c r="G107" s="133" t="str">
        <f t="shared" si="14"/>
        <v/>
      </c>
    </row>
    <row r="108" spans="1:7">
      <c r="A108" s="24" t="str">
        <f>IF(B108="","",Draw!N108)</f>
        <v/>
      </c>
      <c r="B108" s="25" t="str">
        <f>IFERROR(Draw!O108,"")</f>
        <v/>
      </c>
      <c r="C108" s="39" t="str">
        <f>IFERROR(Draw!P108,"")</f>
        <v/>
      </c>
      <c r="D108" s="81"/>
      <c r="E108" s="132">
        <v>1.0700000000000001E-7</v>
      </c>
      <c r="F108" s="133" t="str">
        <f t="shared" si="12"/>
        <v/>
      </c>
      <c r="G108" s="133" t="str">
        <f t="shared" si="14"/>
        <v/>
      </c>
    </row>
    <row r="109" spans="1:7">
      <c r="A109" s="36"/>
      <c r="B109" s="37"/>
      <c r="C109" s="37"/>
      <c r="D109" s="89"/>
      <c r="E109" s="132">
        <v>1.08E-7</v>
      </c>
      <c r="F109" s="133" t="str">
        <f t="shared" si="12"/>
        <v/>
      </c>
      <c r="G109" s="133"/>
    </row>
    <row r="110" spans="1:7">
      <c r="A110" s="24" t="str">
        <f>IF(B110="","",Draw!N110)</f>
        <v/>
      </c>
      <c r="B110" s="25" t="str">
        <f>IFERROR(Draw!O110,"")</f>
        <v/>
      </c>
      <c r="C110" s="39" t="str">
        <f>IFERROR(Draw!P110,"")</f>
        <v/>
      </c>
      <c r="D110" s="78"/>
      <c r="E110" s="132">
        <v>1.09E-7</v>
      </c>
      <c r="F110" s="133" t="str">
        <f t="shared" si="12"/>
        <v/>
      </c>
      <c r="G110" s="133" t="str">
        <f t="shared" ref="G110" si="21">IF(OR(AND(D110&gt;1,D110&lt;1050),D110="nt",D110=""),"","Not a valid input")</f>
        <v/>
      </c>
    </row>
    <row r="111" spans="1:7">
      <c r="A111" s="24" t="str">
        <f>IF(B111="","",Draw!N111)</f>
        <v/>
      </c>
      <c r="B111" s="25" t="str">
        <f>IFERROR(Draw!O111,"")</f>
        <v/>
      </c>
      <c r="C111" s="39" t="str">
        <f>IFERROR(Draw!P111,"")</f>
        <v/>
      </c>
      <c r="D111" s="79"/>
      <c r="E111" s="132">
        <v>1.1000000000000001E-7</v>
      </c>
      <c r="F111" s="133" t="str">
        <f t="shared" si="12"/>
        <v/>
      </c>
      <c r="G111" s="133" t="str">
        <f t="shared" si="14"/>
        <v/>
      </c>
    </row>
    <row r="112" spans="1:7">
      <c r="A112" s="24" t="str">
        <f>IF(B112="","",Draw!N112)</f>
        <v/>
      </c>
      <c r="B112" s="25" t="str">
        <f>IFERROR(Draw!O112,"")</f>
        <v/>
      </c>
      <c r="C112" s="39" t="str">
        <f>IFERROR(Draw!P112,"")</f>
        <v/>
      </c>
      <c r="D112" s="79"/>
      <c r="E112" s="132">
        <v>1.11E-7</v>
      </c>
      <c r="F112" s="133" t="str">
        <f t="shared" si="12"/>
        <v/>
      </c>
      <c r="G112" s="133" t="str">
        <f t="shared" si="14"/>
        <v/>
      </c>
    </row>
    <row r="113" spans="1:7">
      <c r="A113" s="24" t="str">
        <f>IF(B113="","",Draw!N113)</f>
        <v/>
      </c>
      <c r="B113" s="25" t="str">
        <f>IFERROR(Draw!O113,"")</f>
        <v/>
      </c>
      <c r="C113" s="39" t="str">
        <f>IFERROR(Draw!P113,"")</f>
        <v/>
      </c>
      <c r="D113" s="79"/>
      <c r="E113" s="132">
        <v>1.12E-7</v>
      </c>
      <c r="F113" s="133" t="str">
        <f t="shared" si="12"/>
        <v/>
      </c>
      <c r="G113" s="133" t="str">
        <f t="shared" si="14"/>
        <v/>
      </c>
    </row>
    <row r="114" spans="1:7">
      <c r="A114" s="24" t="str">
        <f>IF(B114="","",Draw!N114)</f>
        <v/>
      </c>
      <c r="B114" s="25" t="str">
        <f>IFERROR(Draw!O114,"")</f>
        <v/>
      </c>
      <c r="C114" s="39" t="str">
        <f>IFERROR(Draw!P114,"")</f>
        <v/>
      </c>
      <c r="D114" s="81"/>
      <c r="E114" s="132">
        <v>1.1300000000000001E-7</v>
      </c>
      <c r="F114" s="133" t="str">
        <f t="shared" si="12"/>
        <v/>
      </c>
      <c r="G114" s="133" t="str">
        <f t="shared" si="14"/>
        <v/>
      </c>
    </row>
    <row r="115" spans="1:7">
      <c r="A115" s="36"/>
      <c r="B115" s="37"/>
      <c r="C115" s="37"/>
      <c r="D115" s="89"/>
      <c r="E115" s="132">
        <v>1.14E-7</v>
      </c>
      <c r="F115" s="133" t="str">
        <f t="shared" si="12"/>
        <v/>
      </c>
      <c r="G115" s="133"/>
    </row>
    <row r="116" spans="1:7">
      <c r="A116" s="24" t="str">
        <f>IF(B116="","",Draw!N116)</f>
        <v/>
      </c>
      <c r="B116" s="25" t="str">
        <f>IFERROR(Draw!O116,"")</f>
        <v/>
      </c>
      <c r="C116" s="39" t="str">
        <f>IFERROR(Draw!P116,"")</f>
        <v/>
      </c>
      <c r="D116" s="78"/>
      <c r="E116" s="132">
        <v>1.15E-7</v>
      </c>
      <c r="F116" s="133" t="str">
        <f t="shared" si="12"/>
        <v/>
      </c>
      <c r="G116" s="133" t="str">
        <f t="shared" ref="G116" si="22">IF(OR(AND(D116&gt;1,D116&lt;1050),D116="nt",D116=""),"","Not a valid input")</f>
        <v/>
      </c>
    </row>
    <row r="117" spans="1:7">
      <c r="A117" s="24" t="str">
        <f>IF(B117="","",Draw!N117)</f>
        <v/>
      </c>
      <c r="B117" s="25" t="str">
        <f>IFERROR(Draw!O117,"")</f>
        <v/>
      </c>
      <c r="C117" s="39" t="str">
        <f>IFERROR(Draw!P117,"")</f>
        <v/>
      </c>
      <c r="D117" s="79"/>
      <c r="E117" s="132">
        <v>1.1600000000000001E-7</v>
      </c>
      <c r="F117" s="133" t="str">
        <f t="shared" si="12"/>
        <v/>
      </c>
      <c r="G117" s="133" t="str">
        <f t="shared" si="14"/>
        <v/>
      </c>
    </row>
    <row r="118" spans="1:7">
      <c r="A118" s="24" t="str">
        <f>IF(B118="","",Draw!N118)</f>
        <v/>
      </c>
      <c r="B118" s="25" t="str">
        <f>IFERROR(Draw!O118,"")</f>
        <v/>
      </c>
      <c r="C118" s="39" t="str">
        <f>IFERROR(Draw!P118,"")</f>
        <v/>
      </c>
      <c r="D118" s="79"/>
      <c r="E118" s="132">
        <v>1.17E-7</v>
      </c>
      <c r="F118" s="133" t="str">
        <f t="shared" si="12"/>
        <v/>
      </c>
      <c r="G118" s="133" t="str">
        <f t="shared" si="14"/>
        <v/>
      </c>
    </row>
    <row r="119" spans="1:7">
      <c r="A119" s="24" t="str">
        <f>IF(B119="","",Draw!N119)</f>
        <v/>
      </c>
      <c r="B119" s="25" t="str">
        <f>IFERROR(Draw!O119,"")</f>
        <v/>
      </c>
      <c r="C119" s="39" t="str">
        <f>IFERROR(Draw!P119,"")</f>
        <v/>
      </c>
      <c r="D119" s="79"/>
      <c r="E119" s="132">
        <v>1.18E-7</v>
      </c>
      <c r="F119" s="133" t="str">
        <f t="shared" si="12"/>
        <v/>
      </c>
      <c r="G119" s="133" t="str">
        <f t="shared" si="14"/>
        <v/>
      </c>
    </row>
    <row r="120" spans="1:7">
      <c r="A120" s="24" t="str">
        <f>IF(B120="","",Draw!N120)</f>
        <v/>
      </c>
      <c r="B120" s="25" t="str">
        <f>IFERROR(Draw!O120,"")</f>
        <v/>
      </c>
      <c r="C120" s="39" t="str">
        <f>IFERROR(Draw!P120,"")</f>
        <v/>
      </c>
      <c r="D120" s="81"/>
      <c r="E120" s="132">
        <v>1.1899999999999999E-7</v>
      </c>
      <c r="F120" s="133" t="str">
        <f t="shared" si="12"/>
        <v/>
      </c>
      <c r="G120" s="133" t="str">
        <f t="shared" si="14"/>
        <v/>
      </c>
    </row>
    <row r="121" spans="1:7">
      <c r="A121" s="36"/>
      <c r="B121" s="37"/>
      <c r="C121" s="37"/>
      <c r="D121" s="89"/>
      <c r="E121" s="132">
        <v>1.1999999999999999E-7</v>
      </c>
      <c r="F121" s="133" t="str">
        <f t="shared" si="12"/>
        <v/>
      </c>
      <c r="G121" s="133"/>
    </row>
    <row r="122" spans="1:7">
      <c r="A122" s="24" t="str">
        <f>IF(B122="","",Draw!N122)</f>
        <v/>
      </c>
      <c r="B122" s="25" t="str">
        <f>IFERROR(Draw!O122,"")</f>
        <v/>
      </c>
      <c r="C122" s="39" t="str">
        <f>IFERROR(Draw!P122,"")</f>
        <v/>
      </c>
      <c r="D122" s="78"/>
      <c r="E122" s="132">
        <v>1.2100000000000001E-7</v>
      </c>
      <c r="F122" s="133" t="str">
        <f t="shared" si="12"/>
        <v/>
      </c>
      <c r="G122" s="133" t="str">
        <f t="shared" ref="G122" si="23">IF(OR(AND(D122&gt;1,D122&lt;1050),D122="nt",D122=""),"","Not a valid input")</f>
        <v/>
      </c>
    </row>
    <row r="123" spans="1:7">
      <c r="A123" s="24" t="str">
        <f>IF(B123="","",Draw!N123)</f>
        <v/>
      </c>
      <c r="B123" s="25" t="str">
        <f>IFERROR(Draw!O123,"")</f>
        <v/>
      </c>
      <c r="C123" s="39" t="str">
        <f>IFERROR(Draw!P123,"")</f>
        <v/>
      </c>
      <c r="D123" s="79"/>
      <c r="E123" s="132">
        <v>1.2200000000000001E-7</v>
      </c>
      <c r="F123" s="133" t="str">
        <f t="shared" si="12"/>
        <v/>
      </c>
      <c r="G123" s="133" t="str">
        <f t="shared" si="14"/>
        <v/>
      </c>
    </row>
    <row r="124" spans="1:7">
      <c r="A124" s="24" t="str">
        <f>IF(B124="","",Draw!N124)</f>
        <v/>
      </c>
      <c r="B124" s="25" t="str">
        <f>IFERROR(Draw!O124,"")</f>
        <v/>
      </c>
      <c r="C124" s="39" t="str">
        <f>IFERROR(Draw!P124,"")</f>
        <v/>
      </c>
      <c r="D124" s="79"/>
      <c r="E124" s="132">
        <v>1.23E-7</v>
      </c>
      <c r="F124" s="133" t="str">
        <f t="shared" si="12"/>
        <v/>
      </c>
      <c r="G124" s="133" t="str">
        <f t="shared" si="14"/>
        <v/>
      </c>
    </row>
    <row r="125" spans="1:7">
      <c r="A125" s="24" t="str">
        <f>IF(B125="","",Draw!N125)</f>
        <v/>
      </c>
      <c r="B125" s="25" t="str">
        <f>IFERROR(Draw!O125,"")</f>
        <v/>
      </c>
      <c r="C125" s="39" t="str">
        <f>IFERROR(Draw!P125,"")</f>
        <v/>
      </c>
      <c r="D125" s="79"/>
      <c r="E125" s="132">
        <v>1.24E-7</v>
      </c>
      <c r="F125" s="133" t="str">
        <f t="shared" si="12"/>
        <v/>
      </c>
      <c r="G125" s="133" t="str">
        <f t="shared" si="14"/>
        <v/>
      </c>
    </row>
    <row r="126" spans="1:7">
      <c r="A126" s="24" t="str">
        <f>IF(B126="","",Draw!N126)</f>
        <v/>
      </c>
      <c r="B126" s="25" t="str">
        <f>IFERROR(Draw!O126,"")</f>
        <v/>
      </c>
      <c r="C126" s="39" t="str">
        <f>IFERROR(Draw!P126,"")</f>
        <v/>
      </c>
      <c r="D126" s="81"/>
      <c r="E126" s="132">
        <v>1.2499999999999999E-7</v>
      </c>
      <c r="F126" s="133" t="str">
        <f t="shared" si="12"/>
        <v/>
      </c>
      <c r="G126" s="133" t="str">
        <f t="shared" si="14"/>
        <v/>
      </c>
    </row>
    <row r="127" spans="1:7">
      <c r="A127" s="36"/>
      <c r="B127" s="37"/>
      <c r="C127" s="37"/>
      <c r="D127" s="89"/>
      <c r="E127" s="132">
        <v>1.2599999999999999E-7</v>
      </c>
      <c r="F127" s="133" t="str">
        <f t="shared" si="12"/>
        <v/>
      </c>
      <c r="G127" s="133"/>
    </row>
    <row r="128" spans="1:7">
      <c r="A128" s="24" t="str">
        <f>IF(B128="","",Draw!N128)</f>
        <v/>
      </c>
      <c r="B128" s="25" t="str">
        <f>IFERROR(Draw!O128,"")</f>
        <v/>
      </c>
      <c r="C128" s="39" t="str">
        <f>IFERROR(Draw!P128,"")</f>
        <v/>
      </c>
      <c r="D128" s="78"/>
      <c r="E128" s="132">
        <v>1.2700000000000001E-7</v>
      </c>
      <c r="F128" s="133" t="str">
        <f t="shared" si="12"/>
        <v/>
      </c>
      <c r="G128" s="133" t="str">
        <f t="shared" ref="G128" si="24">IF(OR(AND(D128&gt;1,D128&lt;1050),D128="nt",D128=""),"","Not a valid input")</f>
        <v/>
      </c>
    </row>
    <row r="129" spans="1:7">
      <c r="A129" s="24" t="str">
        <f>IF(B129="","",Draw!N129)</f>
        <v/>
      </c>
      <c r="B129" s="25" t="str">
        <f>IFERROR(Draw!O129,"")</f>
        <v/>
      </c>
      <c r="C129" s="39" t="str">
        <f>IFERROR(Draw!P129,"")</f>
        <v/>
      </c>
      <c r="D129" s="79"/>
      <c r="E129" s="132">
        <v>1.2800000000000001E-7</v>
      </c>
      <c r="F129" s="133" t="str">
        <f t="shared" si="12"/>
        <v/>
      </c>
      <c r="G129" s="133" t="str">
        <f t="shared" si="14"/>
        <v/>
      </c>
    </row>
    <row r="130" spans="1:7">
      <c r="A130" s="24" t="str">
        <f>IF(B130="","",Draw!N130)</f>
        <v/>
      </c>
      <c r="B130" s="25" t="str">
        <f>IFERROR(Draw!O130,"")</f>
        <v/>
      </c>
      <c r="C130" s="39" t="str">
        <f>IFERROR(Draw!P130,"")</f>
        <v/>
      </c>
      <c r="D130" s="79"/>
      <c r="E130" s="132">
        <v>1.29E-7</v>
      </c>
      <c r="F130" s="133" t="str">
        <f t="shared" si="12"/>
        <v/>
      </c>
      <c r="G130" s="133" t="str">
        <f t="shared" si="14"/>
        <v/>
      </c>
    </row>
    <row r="131" spans="1:7">
      <c r="A131" s="24" t="str">
        <f>IF(B131="","",Draw!N131)</f>
        <v/>
      </c>
      <c r="B131" s="25" t="str">
        <f>IFERROR(Draw!O131,"")</f>
        <v/>
      </c>
      <c r="C131" s="39" t="str">
        <f>IFERROR(Draw!P131,"")</f>
        <v/>
      </c>
      <c r="D131" s="79"/>
      <c r="E131" s="132">
        <v>1.3E-7</v>
      </c>
      <c r="F131" s="133" t="str">
        <f t="shared" ref="F131:F150" si="25">IF(D131="nt",1000+E131,IF((D131+E131)&gt;5,D131+E131,""))</f>
        <v/>
      </c>
      <c r="G131" s="133" t="str">
        <f t="shared" si="14"/>
        <v/>
      </c>
    </row>
    <row r="132" spans="1:7">
      <c r="A132" s="24" t="str">
        <f>IF(B132="","",Draw!N132)</f>
        <v/>
      </c>
      <c r="B132" s="25" t="str">
        <f>IFERROR(Draw!O132,"")</f>
        <v/>
      </c>
      <c r="C132" s="39" t="str">
        <f>IFERROR(Draw!P132,"")</f>
        <v/>
      </c>
      <c r="D132" s="81"/>
      <c r="E132" s="132">
        <v>1.31E-7</v>
      </c>
      <c r="F132" s="133" t="str">
        <f t="shared" si="25"/>
        <v/>
      </c>
      <c r="G132" s="133" t="str">
        <f t="shared" si="14"/>
        <v/>
      </c>
    </row>
    <row r="133" spans="1:7">
      <c r="A133" s="36"/>
      <c r="B133" s="37"/>
      <c r="C133" s="37"/>
      <c r="D133" s="89"/>
      <c r="E133" s="132">
        <v>1.3199999999999999E-7</v>
      </c>
      <c r="F133" s="133" t="str">
        <f t="shared" si="25"/>
        <v/>
      </c>
      <c r="G133" s="133"/>
    </row>
    <row r="134" spans="1:7">
      <c r="A134" s="24" t="str">
        <f>IF(B134="","",Draw!N134)</f>
        <v/>
      </c>
      <c r="B134" s="25" t="str">
        <f>IFERROR(Draw!O134,"")</f>
        <v/>
      </c>
      <c r="C134" s="39" t="str">
        <f>IFERROR(Draw!P134,"")</f>
        <v/>
      </c>
      <c r="D134" s="78"/>
      <c r="E134" s="132">
        <v>1.3300000000000001E-7</v>
      </c>
      <c r="F134" s="133" t="str">
        <f t="shared" si="25"/>
        <v/>
      </c>
      <c r="G134" s="133" t="str">
        <f t="shared" ref="G134" si="26">IF(OR(AND(D134&gt;1,D134&lt;1050),D134="nt",D134=""),"","Not a valid input")</f>
        <v/>
      </c>
    </row>
    <row r="135" spans="1:7">
      <c r="A135" s="24" t="str">
        <f>IF(B135="","",Draw!N135)</f>
        <v/>
      </c>
      <c r="B135" s="25" t="str">
        <f>IFERROR(Draw!O135,"")</f>
        <v/>
      </c>
      <c r="C135" s="39" t="str">
        <f>IFERROR(Draw!P135,"")</f>
        <v/>
      </c>
      <c r="D135" s="79"/>
      <c r="E135" s="132">
        <v>1.3400000000000001E-7</v>
      </c>
      <c r="F135" s="133" t="str">
        <f t="shared" si="25"/>
        <v/>
      </c>
      <c r="G135" s="133" t="str">
        <f t="shared" si="14"/>
        <v/>
      </c>
    </row>
    <row r="136" spans="1:7">
      <c r="A136" s="24" t="str">
        <f>IF(B136="","",Draw!N136)</f>
        <v/>
      </c>
      <c r="B136" s="25" t="str">
        <f>IFERROR(Draw!O136,"")</f>
        <v/>
      </c>
      <c r="C136" s="39" t="str">
        <f>IFERROR(Draw!P136,"")</f>
        <v/>
      </c>
      <c r="D136" s="79"/>
      <c r="E136" s="132">
        <v>1.35E-7</v>
      </c>
      <c r="F136" s="133" t="str">
        <f t="shared" si="25"/>
        <v/>
      </c>
      <c r="G136" s="133" t="str">
        <f t="shared" ref="G136:G150" si="27">IF(OR(AND(D136&gt;1,D136&lt;1050),D136="nt",D136=""),"","Not a valid input")</f>
        <v/>
      </c>
    </row>
    <row r="137" spans="1:7">
      <c r="A137" s="24" t="str">
        <f>IF(B137="","",Draw!N137)</f>
        <v/>
      </c>
      <c r="B137" s="25" t="str">
        <f>IFERROR(Draw!O137,"")</f>
        <v/>
      </c>
      <c r="C137" s="39" t="str">
        <f>IFERROR(Draw!P137,"")</f>
        <v/>
      </c>
      <c r="D137" s="79"/>
      <c r="E137" s="132">
        <v>1.36E-7</v>
      </c>
      <c r="F137" s="133" t="str">
        <f t="shared" si="25"/>
        <v/>
      </c>
      <c r="G137" s="133" t="str">
        <f t="shared" si="27"/>
        <v/>
      </c>
    </row>
    <row r="138" spans="1:7">
      <c r="A138" s="24" t="str">
        <f>IF(B138="","",Draw!N138)</f>
        <v/>
      </c>
      <c r="B138" s="25" t="str">
        <f>IFERROR(Draw!O138,"")</f>
        <v/>
      </c>
      <c r="C138" s="39" t="str">
        <f>IFERROR(Draw!P138,"")</f>
        <v/>
      </c>
      <c r="D138" s="81"/>
      <c r="E138" s="132">
        <v>1.37E-7</v>
      </c>
      <c r="F138" s="133" t="str">
        <f t="shared" si="25"/>
        <v/>
      </c>
      <c r="G138" s="133" t="str">
        <f t="shared" si="27"/>
        <v/>
      </c>
    </row>
    <row r="139" spans="1:7">
      <c r="A139" s="36"/>
      <c r="B139" s="37"/>
      <c r="C139" s="37"/>
      <c r="D139" s="89"/>
      <c r="E139" s="132">
        <v>1.3799999999999999E-7</v>
      </c>
      <c r="F139" s="133" t="str">
        <f t="shared" si="25"/>
        <v/>
      </c>
      <c r="G139" s="133"/>
    </row>
    <row r="140" spans="1:7">
      <c r="A140" s="24" t="str">
        <f>IF(B140="","",Draw!N140)</f>
        <v/>
      </c>
      <c r="B140" s="25" t="str">
        <f>IFERROR(Draw!O140,"")</f>
        <v/>
      </c>
      <c r="C140" s="39" t="str">
        <f>IFERROR(Draw!P140,"")</f>
        <v/>
      </c>
      <c r="D140" s="78"/>
      <c r="E140" s="132">
        <v>1.3899999999999999E-7</v>
      </c>
      <c r="F140" s="133" t="str">
        <f t="shared" si="25"/>
        <v/>
      </c>
      <c r="G140" s="133" t="str">
        <f t="shared" ref="G140" si="28">IF(OR(AND(D140&gt;1,D140&lt;1050),D140="nt",D140=""),"","Not a valid input")</f>
        <v/>
      </c>
    </row>
    <row r="141" spans="1:7">
      <c r="A141" s="24" t="str">
        <f>IF(B141="","",Draw!N141)</f>
        <v/>
      </c>
      <c r="B141" s="25" t="str">
        <f>IFERROR(Draw!O141,"")</f>
        <v/>
      </c>
      <c r="C141" s="39" t="str">
        <f>IFERROR(Draw!P141,"")</f>
        <v/>
      </c>
      <c r="D141" s="79"/>
      <c r="E141" s="132">
        <v>1.4000000000000001E-7</v>
      </c>
      <c r="F141" s="133" t="str">
        <f t="shared" si="25"/>
        <v/>
      </c>
      <c r="G141" s="133" t="str">
        <f t="shared" si="27"/>
        <v/>
      </c>
    </row>
    <row r="142" spans="1:7">
      <c r="A142" s="24" t="str">
        <f>IF(B142="","",Draw!N142)</f>
        <v/>
      </c>
      <c r="B142" s="25" t="str">
        <f>IFERROR(Draw!O142,"")</f>
        <v/>
      </c>
      <c r="C142" s="39" t="str">
        <f>IFERROR(Draw!P142,"")</f>
        <v/>
      </c>
      <c r="D142" s="79"/>
      <c r="E142" s="132">
        <v>1.4100000000000001E-7</v>
      </c>
      <c r="F142" s="133" t="str">
        <f t="shared" si="25"/>
        <v/>
      </c>
      <c r="G142" s="133" t="str">
        <f t="shared" si="27"/>
        <v/>
      </c>
    </row>
    <row r="143" spans="1:7">
      <c r="A143" s="24" t="str">
        <f>IF(B143="","",Draw!N143)</f>
        <v/>
      </c>
      <c r="B143" s="25" t="str">
        <f>IFERROR(Draw!O143,"")</f>
        <v/>
      </c>
      <c r="C143" s="39" t="str">
        <f>IFERROR(Draw!P143,"")</f>
        <v/>
      </c>
      <c r="D143" s="79"/>
      <c r="E143" s="132">
        <v>1.42E-7</v>
      </c>
      <c r="F143" s="133" t="str">
        <f t="shared" si="25"/>
        <v/>
      </c>
      <c r="G143" s="133" t="str">
        <f t="shared" si="27"/>
        <v/>
      </c>
    </row>
    <row r="144" spans="1:7">
      <c r="A144" s="24" t="str">
        <f>IF(B144="","",Draw!N144)</f>
        <v/>
      </c>
      <c r="B144" s="25" t="str">
        <f>IFERROR(Draw!O144,"")</f>
        <v/>
      </c>
      <c r="C144" s="39" t="str">
        <f>IFERROR(Draw!P144,"")</f>
        <v/>
      </c>
      <c r="D144" s="81"/>
      <c r="E144" s="132">
        <v>1.43E-7</v>
      </c>
      <c r="F144" s="133" t="str">
        <f t="shared" si="25"/>
        <v/>
      </c>
      <c r="G144" s="133" t="str">
        <f t="shared" si="27"/>
        <v/>
      </c>
    </row>
    <row r="145" spans="1:7">
      <c r="A145" s="36"/>
      <c r="B145" s="37"/>
      <c r="C145" s="37"/>
      <c r="D145" s="89"/>
      <c r="E145" s="132">
        <v>1.4399999999999999E-7</v>
      </c>
      <c r="F145" s="133" t="str">
        <f t="shared" si="25"/>
        <v/>
      </c>
      <c r="G145" s="133"/>
    </row>
    <row r="146" spans="1:7">
      <c r="A146" s="24" t="str">
        <f>IF(B146="","",Draw!N146)</f>
        <v/>
      </c>
      <c r="B146" s="25" t="str">
        <f>IFERROR(Draw!O146,"")</f>
        <v/>
      </c>
      <c r="C146" s="39" t="str">
        <f>IFERROR(Draw!P146,"")</f>
        <v/>
      </c>
      <c r="D146" s="78"/>
      <c r="E146" s="132">
        <v>1.4499999999999999E-7</v>
      </c>
      <c r="F146" s="133" t="str">
        <f t="shared" si="25"/>
        <v/>
      </c>
      <c r="G146" s="133" t="str">
        <f t="shared" ref="G146" si="29">IF(OR(AND(D146&gt;1,D146&lt;1050),D146="nt",D146=""),"","Not a valid input")</f>
        <v/>
      </c>
    </row>
    <row r="147" spans="1:7">
      <c r="A147" s="24" t="str">
        <f>IF(B147="","",Draw!N147)</f>
        <v/>
      </c>
      <c r="B147" s="25" t="str">
        <f>IFERROR(Draw!O147,"")</f>
        <v/>
      </c>
      <c r="C147" s="39" t="str">
        <f>IFERROR(Draw!P147,"")</f>
        <v/>
      </c>
      <c r="D147" s="79"/>
      <c r="E147" s="132">
        <v>1.4600000000000001E-7</v>
      </c>
      <c r="F147" s="133" t="str">
        <f t="shared" si="25"/>
        <v/>
      </c>
      <c r="G147" s="133" t="str">
        <f t="shared" si="27"/>
        <v/>
      </c>
    </row>
    <row r="148" spans="1:7">
      <c r="A148" s="24" t="str">
        <f>IF(B148="","",Draw!N148)</f>
        <v/>
      </c>
      <c r="B148" s="25" t="str">
        <f>IFERROR(Draw!O148,"")</f>
        <v/>
      </c>
      <c r="C148" s="39" t="str">
        <f>IFERROR(Draw!P148,"")</f>
        <v/>
      </c>
      <c r="D148" s="79"/>
      <c r="E148" s="132">
        <v>1.4700000000000001E-7</v>
      </c>
      <c r="F148" s="133" t="str">
        <f t="shared" si="25"/>
        <v/>
      </c>
      <c r="G148" s="133" t="str">
        <f t="shared" si="27"/>
        <v/>
      </c>
    </row>
    <row r="149" spans="1:7">
      <c r="A149" s="24" t="str">
        <f>IF(B149="","",Draw!N149)</f>
        <v/>
      </c>
      <c r="B149" s="25" t="str">
        <f>IFERROR(Draw!O149,"")</f>
        <v/>
      </c>
      <c r="C149" s="39" t="str">
        <f>IFERROR(Draw!P149,"")</f>
        <v/>
      </c>
      <c r="D149" s="79"/>
      <c r="E149" s="132">
        <v>1.48E-7</v>
      </c>
      <c r="F149" s="133" t="str">
        <f t="shared" si="25"/>
        <v/>
      </c>
      <c r="G149" s="133" t="str">
        <f t="shared" si="27"/>
        <v/>
      </c>
    </row>
    <row r="150" spans="1:7">
      <c r="A150" s="24" t="str">
        <f>IF(B150="","",Draw!N150)</f>
        <v/>
      </c>
      <c r="B150" s="25" t="str">
        <f>IFERROR(Draw!O150,"")</f>
        <v/>
      </c>
      <c r="C150" s="39" t="str">
        <f>IFERROR(Draw!P150,"")</f>
        <v/>
      </c>
      <c r="D150" s="81"/>
      <c r="E150" s="132">
        <v>1.49E-7</v>
      </c>
      <c r="F150" s="133" t="str">
        <f t="shared" si="25"/>
        <v/>
      </c>
      <c r="G150" s="133" t="str">
        <f t="shared" si="27"/>
        <v/>
      </c>
    </row>
    <row r="151" spans="1:7">
      <c r="A151" s="36"/>
      <c r="B151" s="37"/>
      <c r="C151" s="37"/>
      <c r="D151" s="89"/>
      <c r="E151" s="132">
        <v>1.4999999999999999E-7</v>
      </c>
      <c r="F151" s="133" t="str">
        <f t="shared" ref="F151:F214" si="30">IF(D151="nt",1000+E151,IF((D151+E151)&gt;5,D151+E151,""))</f>
        <v/>
      </c>
    </row>
    <row r="152" spans="1:7">
      <c r="A152" s="24" t="str">
        <f>IF(B152="","",Draw!N152)</f>
        <v/>
      </c>
      <c r="B152" s="25" t="str">
        <f>IFERROR(Draw!O152,"")</f>
        <v/>
      </c>
      <c r="C152" s="39" t="str">
        <f>IFERROR(Draw!P152,"")</f>
        <v/>
      </c>
      <c r="D152" s="78"/>
      <c r="E152" s="132">
        <v>1.5099999999999999E-7</v>
      </c>
      <c r="F152" s="133" t="str">
        <f t="shared" si="30"/>
        <v/>
      </c>
    </row>
    <row r="153" spans="1:7">
      <c r="A153" s="24" t="str">
        <f>IF(B153="","",Draw!N153)</f>
        <v/>
      </c>
      <c r="B153" s="25" t="str">
        <f>IFERROR(Draw!O153,"")</f>
        <v/>
      </c>
      <c r="C153" s="39" t="str">
        <f>IFERROR(Draw!P153,"")</f>
        <v/>
      </c>
      <c r="D153" s="79"/>
      <c r="E153" s="132">
        <v>1.5200000000000001E-7</v>
      </c>
      <c r="F153" s="133" t="str">
        <f t="shared" si="30"/>
        <v/>
      </c>
    </row>
    <row r="154" spans="1:7">
      <c r="A154" s="24" t="str">
        <f>IF(B154="","",Draw!N154)</f>
        <v/>
      </c>
      <c r="B154" s="25" t="str">
        <f>IFERROR(Draw!O154,"")</f>
        <v/>
      </c>
      <c r="C154" s="39" t="str">
        <f>IFERROR(Draw!P154,"")</f>
        <v/>
      </c>
      <c r="D154" s="79"/>
      <c r="E154" s="132">
        <v>1.5300000000000001E-7</v>
      </c>
      <c r="F154" s="133" t="str">
        <f t="shared" si="30"/>
        <v/>
      </c>
    </row>
    <row r="155" spans="1:7">
      <c r="A155" s="24" t="str">
        <f>IF(B155="","",Draw!N155)</f>
        <v/>
      </c>
      <c r="B155" s="25" t="str">
        <f>IFERROR(Draw!O155,"")</f>
        <v/>
      </c>
      <c r="C155" s="39" t="str">
        <f>IFERROR(Draw!P155,"")</f>
        <v/>
      </c>
      <c r="D155" s="79"/>
      <c r="E155" s="132">
        <v>1.54E-7</v>
      </c>
      <c r="F155" s="133" t="str">
        <f t="shared" si="30"/>
        <v/>
      </c>
    </row>
    <row r="156" spans="1:7">
      <c r="A156" s="24" t="str">
        <f>IF(B156="","",Draw!N156)</f>
        <v/>
      </c>
      <c r="B156" s="25" t="str">
        <f>IFERROR(Draw!O156,"")</f>
        <v/>
      </c>
      <c r="C156" s="39" t="str">
        <f>IFERROR(Draw!P156,"")</f>
        <v/>
      </c>
      <c r="D156" s="81"/>
      <c r="E156" s="132">
        <v>1.55E-7</v>
      </c>
      <c r="F156" s="133" t="str">
        <f t="shared" si="30"/>
        <v/>
      </c>
    </row>
    <row r="157" spans="1:7">
      <c r="A157" s="36"/>
      <c r="B157" s="37"/>
      <c r="C157" s="37"/>
      <c r="D157" s="89"/>
      <c r="E157" s="132">
        <v>1.5599999999999999E-7</v>
      </c>
      <c r="F157" s="133" t="str">
        <f t="shared" si="30"/>
        <v/>
      </c>
    </row>
    <row r="158" spans="1:7">
      <c r="A158" s="24" t="str">
        <f>IF(B158="","",Draw!N158)</f>
        <v/>
      </c>
      <c r="B158" s="25" t="str">
        <f>IFERROR(Draw!O158,"")</f>
        <v/>
      </c>
      <c r="C158" s="39" t="str">
        <f>IFERROR(Draw!P158,"")</f>
        <v/>
      </c>
      <c r="D158" s="78"/>
      <c r="E158" s="132">
        <v>1.5699999999999999E-7</v>
      </c>
      <c r="F158" s="133" t="str">
        <f t="shared" si="30"/>
        <v/>
      </c>
    </row>
    <row r="159" spans="1:7">
      <c r="A159" s="24" t="str">
        <f>IF(B159="","",Draw!N159)</f>
        <v/>
      </c>
      <c r="B159" s="25" t="str">
        <f>IFERROR(Draw!O159,"")</f>
        <v/>
      </c>
      <c r="C159" s="39" t="str">
        <f>IFERROR(Draw!P159,"")</f>
        <v/>
      </c>
      <c r="D159" s="79"/>
      <c r="E159" s="132">
        <v>1.5800000000000001E-7</v>
      </c>
      <c r="F159" s="133" t="str">
        <f t="shared" si="30"/>
        <v/>
      </c>
    </row>
    <row r="160" spans="1:7">
      <c r="A160" s="24" t="str">
        <f>IF(B160="","",Draw!N160)</f>
        <v/>
      </c>
      <c r="B160" s="25" t="str">
        <f>IFERROR(Draw!O160,"")</f>
        <v/>
      </c>
      <c r="C160" s="39" t="str">
        <f>IFERROR(Draw!P160,"")</f>
        <v/>
      </c>
      <c r="D160" s="79"/>
      <c r="E160" s="132">
        <v>1.5900000000000001E-7</v>
      </c>
      <c r="F160" s="133" t="str">
        <f t="shared" si="30"/>
        <v/>
      </c>
    </row>
    <row r="161" spans="1:6">
      <c r="A161" s="24" t="str">
        <f>IF(B161="","",Draw!N161)</f>
        <v/>
      </c>
      <c r="B161" s="25" t="str">
        <f>IFERROR(Draw!O161,"")</f>
        <v/>
      </c>
      <c r="C161" s="39" t="str">
        <f>IFERROR(Draw!P161,"")</f>
        <v/>
      </c>
      <c r="D161" s="79"/>
      <c r="E161" s="132">
        <v>1.6E-7</v>
      </c>
      <c r="F161" s="133" t="str">
        <f t="shared" si="30"/>
        <v/>
      </c>
    </row>
    <row r="162" spans="1:6">
      <c r="A162" s="24" t="str">
        <f>IF(B162="","",Draw!N162)</f>
        <v/>
      </c>
      <c r="B162" s="25" t="str">
        <f>IFERROR(Draw!O162,"")</f>
        <v/>
      </c>
      <c r="C162" s="39" t="str">
        <f>IFERROR(Draw!P162,"")</f>
        <v/>
      </c>
      <c r="D162" s="81"/>
      <c r="E162" s="132">
        <v>1.61E-7</v>
      </c>
      <c r="F162" s="133" t="str">
        <f t="shared" si="30"/>
        <v/>
      </c>
    </row>
    <row r="163" spans="1:6">
      <c r="A163" s="36"/>
      <c r="B163" s="37"/>
      <c r="C163" s="37"/>
      <c r="D163" s="89"/>
      <c r="E163" s="132">
        <v>1.6199999999999999E-7</v>
      </c>
      <c r="F163" s="133" t="str">
        <f t="shared" si="30"/>
        <v/>
      </c>
    </row>
    <row r="164" spans="1:6">
      <c r="A164" s="24" t="str">
        <f>IF(B164="","",Draw!N164)</f>
        <v/>
      </c>
      <c r="B164" s="25" t="str">
        <f>IFERROR(Draw!O164,"")</f>
        <v/>
      </c>
      <c r="C164" s="39" t="str">
        <f>IFERROR(Draw!P164,"")</f>
        <v/>
      </c>
      <c r="D164" s="78"/>
      <c r="E164" s="132">
        <v>1.6299999999999999E-7</v>
      </c>
      <c r="F164" s="133" t="str">
        <f t="shared" si="30"/>
        <v/>
      </c>
    </row>
    <row r="165" spans="1:6">
      <c r="A165" s="24" t="str">
        <f>IF(B165="","",Draw!N165)</f>
        <v/>
      </c>
      <c r="B165" s="25" t="str">
        <f>IFERROR(Draw!O165,"")</f>
        <v/>
      </c>
      <c r="C165" s="39" t="str">
        <f>IFERROR(Draw!P165,"")</f>
        <v/>
      </c>
      <c r="D165" s="79"/>
      <c r="E165" s="132">
        <v>1.6400000000000001E-7</v>
      </c>
      <c r="F165" s="133" t="str">
        <f t="shared" si="30"/>
        <v/>
      </c>
    </row>
    <row r="166" spans="1:6">
      <c r="A166" s="24" t="str">
        <f>IF(B166="","",Draw!N166)</f>
        <v/>
      </c>
      <c r="B166" s="25" t="str">
        <f>IFERROR(Draw!O166,"")</f>
        <v/>
      </c>
      <c r="C166" s="39" t="str">
        <f>IFERROR(Draw!P166,"")</f>
        <v/>
      </c>
      <c r="D166" s="79"/>
      <c r="E166" s="132">
        <v>1.6500000000000001E-7</v>
      </c>
      <c r="F166" s="133" t="str">
        <f t="shared" si="30"/>
        <v/>
      </c>
    </row>
    <row r="167" spans="1:6">
      <c r="A167" s="24" t="str">
        <f>IF(B167="","",Draw!N167)</f>
        <v/>
      </c>
      <c r="B167" s="25" t="str">
        <f>IFERROR(Draw!O167,"")</f>
        <v/>
      </c>
      <c r="C167" s="39" t="str">
        <f>IFERROR(Draw!P167,"")</f>
        <v/>
      </c>
      <c r="D167" s="79"/>
      <c r="E167" s="132">
        <v>1.66E-7</v>
      </c>
      <c r="F167" s="133" t="str">
        <f t="shared" si="30"/>
        <v/>
      </c>
    </row>
    <row r="168" spans="1:6">
      <c r="A168" s="24" t="str">
        <f>IF(B168="","",Draw!N168)</f>
        <v/>
      </c>
      <c r="B168" s="25" t="str">
        <f>IFERROR(Draw!O168,"")</f>
        <v/>
      </c>
      <c r="C168" s="39" t="str">
        <f>IFERROR(Draw!P168,"")</f>
        <v/>
      </c>
      <c r="D168" s="81"/>
      <c r="E168" s="132">
        <v>1.67E-7</v>
      </c>
      <c r="F168" s="133" t="str">
        <f t="shared" si="30"/>
        <v/>
      </c>
    </row>
    <row r="169" spans="1:6">
      <c r="A169" s="36"/>
      <c r="B169" s="37"/>
      <c r="C169" s="37"/>
      <c r="D169" s="89"/>
      <c r="E169" s="132">
        <v>1.68E-7</v>
      </c>
      <c r="F169" s="133" t="str">
        <f t="shared" si="30"/>
        <v/>
      </c>
    </row>
    <row r="170" spans="1:6">
      <c r="A170" s="24" t="str">
        <f>IF(B170="","",Draw!N170)</f>
        <v/>
      </c>
      <c r="B170" s="25" t="str">
        <f>IFERROR(Draw!O170,"")</f>
        <v/>
      </c>
      <c r="C170" s="39" t="str">
        <f>IFERROR(Draw!P170,"")</f>
        <v/>
      </c>
      <c r="D170" s="78"/>
      <c r="E170" s="132">
        <v>1.6899999999999999E-7</v>
      </c>
      <c r="F170" s="133" t="str">
        <f t="shared" si="30"/>
        <v/>
      </c>
    </row>
    <row r="171" spans="1:6">
      <c r="A171" s="24" t="str">
        <f>IF(B171="","",Draw!N171)</f>
        <v/>
      </c>
      <c r="B171" s="25" t="str">
        <f>IFERROR(Draw!O171,"")</f>
        <v/>
      </c>
      <c r="C171" s="39" t="str">
        <f>IFERROR(Draw!P171,"")</f>
        <v/>
      </c>
      <c r="D171" s="79"/>
      <c r="E171" s="132">
        <v>1.6999999999999999E-7</v>
      </c>
      <c r="F171" s="133" t="str">
        <f t="shared" si="30"/>
        <v/>
      </c>
    </row>
    <row r="172" spans="1:6">
      <c r="A172" s="24" t="str">
        <f>IF(B172="","",Draw!N172)</f>
        <v/>
      </c>
      <c r="B172" s="25" t="str">
        <f>IFERROR(Draw!O172,"")</f>
        <v/>
      </c>
      <c r="C172" s="39" t="str">
        <f>IFERROR(Draw!P172,"")</f>
        <v/>
      </c>
      <c r="D172" s="79"/>
      <c r="E172" s="132">
        <v>1.7100000000000001E-7</v>
      </c>
      <c r="F172" s="133" t="str">
        <f t="shared" si="30"/>
        <v/>
      </c>
    </row>
    <row r="173" spans="1:6">
      <c r="A173" s="24" t="str">
        <f>IF(B173="","",Draw!N173)</f>
        <v/>
      </c>
      <c r="B173" s="25" t="str">
        <f>IFERROR(Draw!O173,"")</f>
        <v/>
      </c>
      <c r="C173" s="39" t="str">
        <f>IFERROR(Draw!P173,"")</f>
        <v/>
      </c>
      <c r="D173" s="79"/>
      <c r="E173" s="132">
        <v>1.72E-7</v>
      </c>
      <c r="F173" s="133" t="str">
        <f t="shared" si="30"/>
        <v/>
      </c>
    </row>
    <row r="174" spans="1:6">
      <c r="A174" s="24" t="str">
        <f>IF(B174="","",Draw!N174)</f>
        <v/>
      </c>
      <c r="B174" s="25" t="str">
        <f>IFERROR(Draw!O174,"")</f>
        <v/>
      </c>
      <c r="C174" s="39" t="str">
        <f>IFERROR(Draw!P174,"")</f>
        <v/>
      </c>
      <c r="D174" s="81"/>
      <c r="E174" s="132">
        <v>1.73E-7</v>
      </c>
      <c r="F174" s="133" t="str">
        <f t="shared" si="30"/>
        <v/>
      </c>
    </row>
    <row r="175" spans="1:6">
      <c r="A175" s="36"/>
      <c r="B175" s="37"/>
      <c r="C175" s="37"/>
      <c r="D175" s="89"/>
      <c r="E175" s="132">
        <v>1.74E-7</v>
      </c>
      <c r="F175" s="133" t="str">
        <f t="shared" si="30"/>
        <v/>
      </c>
    </row>
    <row r="176" spans="1:6">
      <c r="A176" s="24" t="str">
        <f>IF(B176="","",Draw!N176)</f>
        <v/>
      </c>
      <c r="B176" s="25" t="str">
        <f>IFERROR(Draw!O176,"")</f>
        <v/>
      </c>
      <c r="C176" s="39" t="str">
        <f>IFERROR(Draw!P176,"")</f>
        <v/>
      </c>
      <c r="D176" s="78"/>
      <c r="E176" s="132">
        <v>1.7499999999999999E-7</v>
      </c>
      <c r="F176" s="133" t="str">
        <f t="shared" si="30"/>
        <v/>
      </c>
    </row>
    <row r="177" spans="1:6">
      <c r="A177" s="24" t="str">
        <f>IF(B177="","",Draw!N177)</f>
        <v/>
      </c>
      <c r="B177" s="25" t="str">
        <f>IFERROR(Draw!O177,"")</f>
        <v/>
      </c>
      <c r="C177" s="39" t="str">
        <f>IFERROR(Draw!P177,"")</f>
        <v/>
      </c>
      <c r="D177" s="79"/>
      <c r="E177" s="132">
        <v>1.7599999999999999E-7</v>
      </c>
      <c r="F177" s="133" t="str">
        <f t="shared" si="30"/>
        <v/>
      </c>
    </row>
    <row r="178" spans="1:6">
      <c r="A178" s="24" t="str">
        <f>IF(B178="","",Draw!N178)</f>
        <v/>
      </c>
      <c r="B178" s="25" t="str">
        <f>IFERROR(Draw!O178,"")</f>
        <v/>
      </c>
      <c r="C178" s="39" t="str">
        <f>IFERROR(Draw!P178,"")</f>
        <v/>
      </c>
      <c r="D178" s="79"/>
      <c r="E178" s="132">
        <v>1.7700000000000001E-7</v>
      </c>
      <c r="F178" s="133" t="str">
        <f t="shared" si="30"/>
        <v/>
      </c>
    </row>
    <row r="179" spans="1:6">
      <c r="A179" s="24" t="str">
        <f>IF(B179="","",Draw!N179)</f>
        <v/>
      </c>
      <c r="B179" s="25" t="str">
        <f>IFERROR(Draw!O179,"")</f>
        <v/>
      </c>
      <c r="C179" s="39" t="str">
        <f>IFERROR(Draw!P179,"")</f>
        <v/>
      </c>
      <c r="D179" s="79"/>
      <c r="E179" s="132">
        <v>1.7800000000000001E-7</v>
      </c>
      <c r="F179" s="133" t="str">
        <f t="shared" si="30"/>
        <v/>
      </c>
    </row>
    <row r="180" spans="1:6">
      <c r="A180" s="24" t="str">
        <f>IF(B180="","",Draw!N180)</f>
        <v/>
      </c>
      <c r="B180" s="25" t="str">
        <f>IFERROR(Draw!O180,"")</f>
        <v/>
      </c>
      <c r="C180" s="39" t="str">
        <f>IFERROR(Draw!P180,"")</f>
        <v/>
      </c>
      <c r="D180" s="81"/>
      <c r="E180" s="132">
        <v>1.79E-7</v>
      </c>
      <c r="F180" s="133" t="str">
        <f t="shared" si="30"/>
        <v/>
      </c>
    </row>
    <row r="181" spans="1:6">
      <c r="A181" s="36"/>
      <c r="B181" s="37"/>
      <c r="C181" s="37"/>
      <c r="D181" s="89"/>
      <c r="E181" s="132">
        <v>1.8E-7</v>
      </c>
      <c r="F181" s="133" t="str">
        <f t="shared" si="30"/>
        <v/>
      </c>
    </row>
    <row r="182" spans="1:6">
      <c r="A182" s="24" t="str">
        <f>IF(B182="","",Draw!N182)</f>
        <v/>
      </c>
      <c r="B182" s="25" t="str">
        <f>IFERROR(Draw!O182,"")</f>
        <v/>
      </c>
      <c r="C182" s="39" t="str">
        <f>IFERROR(Draw!P182,"")</f>
        <v/>
      </c>
      <c r="D182" s="78"/>
      <c r="E182" s="132">
        <v>1.8099999999999999E-7</v>
      </c>
      <c r="F182" s="133" t="str">
        <f t="shared" si="30"/>
        <v/>
      </c>
    </row>
    <row r="183" spans="1:6">
      <c r="A183" s="24" t="str">
        <f>IF(B183="","",Draw!N183)</f>
        <v/>
      </c>
      <c r="B183" s="25" t="str">
        <f>IFERROR(Draw!O183,"")</f>
        <v/>
      </c>
      <c r="C183" s="39" t="str">
        <f>IFERROR(Draw!P183,"")</f>
        <v/>
      </c>
      <c r="D183" s="79"/>
      <c r="E183" s="132">
        <v>1.8199999999999999E-7</v>
      </c>
      <c r="F183" s="133" t="str">
        <f t="shared" si="30"/>
        <v/>
      </c>
    </row>
    <row r="184" spans="1:6">
      <c r="A184" s="24" t="str">
        <f>IF(B184="","",Draw!N184)</f>
        <v/>
      </c>
      <c r="B184" s="25" t="str">
        <f>IFERROR(Draw!O184,"")</f>
        <v/>
      </c>
      <c r="C184" s="39" t="str">
        <f>IFERROR(Draw!P184,"")</f>
        <v/>
      </c>
      <c r="D184" s="79"/>
      <c r="E184" s="132">
        <v>1.8300000000000001E-7</v>
      </c>
      <c r="F184" s="133" t="str">
        <f t="shared" si="30"/>
        <v/>
      </c>
    </row>
    <row r="185" spans="1:6">
      <c r="A185" s="24" t="str">
        <f>IF(B185="","",Draw!N185)</f>
        <v/>
      </c>
      <c r="B185" s="25" t="str">
        <f>IFERROR(Draw!O185,"")</f>
        <v/>
      </c>
      <c r="C185" s="39" t="str">
        <f>IFERROR(Draw!P185,"")</f>
        <v/>
      </c>
      <c r="D185" s="79"/>
      <c r="E185" s="132">
        <v>1.8400000000000001E-7</v>
      </c>
      <c r="F185" s="133" t="str">
        <f t="shared" si="30"/>
        <v/>
      </c>
    </row>
    <row r="186" spans="1:6">
      <c r="A186" s="24" t="str">
        <f>IF(B186="","",Draw!N186)</f>
        <v/>
      </c>
      <c r="B186" s="25" t="str">
        <f>IFERROR(Draw!O186,"")</f>
        <v/>
      </c>
      <c r="C186" s="39" t="str">
        <f>IFERROR(Draw!P186,"")</f>
        <v/>
      </c>
      <c r="D186" s="81"/>
      <c r="E186" s="132">
        <v>1.85E-7</v>
      </c>
      <c r="F186" s="133" t="str">
        <f t="shared" si="30"/>
        <v/>
      </c>
    </row>
    <row r="187" spans="1:6">
      <c r="A187" s="36"/>
      <c r="B187" s="37"/>
      <c r="C187" s="37"/>
      <c r="D187" s="89"/>
      <c r="E187" s="132">
        <v>1.86E-7</v>
      </c>
      <c r="F187" s="133" t="str">
        <f t="shared" si="30"/>
        <v/>
      </c>
    </row>
    <row r="188" spans="1:6">
      <c r="A188" s="24" t="str">
        <f>IF(B188="","",Draw!N188)</f>
        <v/>
      </c>
      <c r="B188" s="25" t="str">
        <f>IFERROR(Draw!O188,"")</f>
        <v/>
      </c>
      <c r="C188" s="39" t="str">
        <f>IFERROR(Draw!P188,"")</f>
        <v/>
      </c>
      <c r="D188" s="78"/>
      <c r="E188" s="132">
        <v>1.8699999999999999E-7</v>
      </c>
      <c r="F188" s="133" t="str">
        <f t="shared" si="30"/>
        <v/>
      </c>
    </row>
    <row r="189" spans="1:6">
      <c r="A189" s="24" t="str">
        <f>IF(B189="","",Draw!N189)</f>
        <v/>
      </c>
      <c r="B189" s="25" t="str">
        <f>IFERROR(Draw!O189,"")</f>
        <v/>
      </c>
      <c r="C189" s="39" t="str">
        <f>IFERROR(Draw!P189,"")</f>
        <v/>
      </c>
      <c r="D189" s="79"/>
      <c r="E189" s="132">
        <v>1.8799999999999999E-7</v>
      </c>
      <c r="F189" s="133" t="str">
        <f t="shared" si="30"/>
        <v/>
      </c>
    </row>
    <row r="190" spans="1:6">
      <c r="A190" s="24" t="str">
        <f>IF(B190="","",Draw!N190)</f>
        <v/>
      </c>
      <c r="B190" s="25" t="str">
        <f>IFERROR(Draw!O190,"")</f>
        <v/>
      </c>
      <c r="C190" s="39" t="str">
        <f>IFERROR(Draw!P190,"")</f>
        <v/>
      </c>
      <c r="D190" s="79"/>
      <c r="E190" s="132">
        <v>1.8900000000000001E-7</v>
      </c>
      <c r="F190" s="133" t="str">
        <f t="shared" si="30"/>
        <v/>
      </c>
    </row>
    <row r="191" spans="1:6">
      <c r="A191" s="24" t="str">
        <f>IF(B191="","",Draw!N191)</f>
        <v/>
      </c>
      <c r="B191" s="25" t="str">
        <f>IFERROR(Draw!O191,"")</f>
        <v/>
      </c>
      <c r="C191" s="39" t="str">
        <f>IFERROR(Draw!P191,"")</f>
        <v/>
      </c>
      <c r="D191" s="79"/>
      <c r="E191" s="132">
        <v>1.9000000000000001E-7</v>
      </c>
      <c r="F191" s="133" t="str">
        <f t="shared" si="30"/>
        <v/>
      </c>
    </row>
    <row r="192" spans="1:6">
      <c r="A192" s="24" t="str">
        <f>IF(B192="","",Draw!N192)</f>
        <v/>
      </c>
      <c r="B192" s="25" t="str">
        <f>IFERROR(Draw!O192,"")</f>
        <v/>
      </c>
      <c r="C192" s="39" t="str">
        <f>IFERROR(Draw!P192,"")</f>
        <v/>
      </c>
      <c r="D192" s="81"/>
      <c r="E192" s="132">
        <v>1.91E-7</v>
      </c>
      <c r="F192" s="133" t="str">
        <f t="shared" si="30"/>
        <v/>
      </c>
    </row>
    <row r="193" spans="1:6">
      <c r="A193" s="36"/>
      <c r="B193" s="37"/>
      <c r="C193" s="37"/>
      <c r="D193" s="89"/>
      <c r="E193" s="132">
        <v>1.92E-7</v>
      </c>
      <c r="F193" s="133" t="str">
        <f t="shared" si="30"/>
        <v/>
      </c>
    </row>
    <row r="194" spans="1:6">
      <c r="A194" s="24" t="str">
        <f>IF(B194="","",Draw!N194)</f>
        <v/>
      </c>
      <c r="B194" s="25" t="str">
        <f>IFERROR(Draw!O194,"")</f>
        <v/>
      </c>
      <c r="C194" s="39" t="str">
        <f>IFERROR(Draw!P194,"")</f>
        <v/>
      </c>
      <c r="D194" s="78"/>
      <c r="E194" s="132">
        <v>1.9299999999999999E-7</v>
      </c>
      <c r="F194" s="133" t="str">
        <f t="shared" si="30"/>
        <v/>
      </c>
    </row>
    <row r="195" spans="1:6">
      <c r="A195" s="24" t="str">
        <f>IF(B195="","",Draw!N195)</f>
        <v/>
      </c>
      <c r="B195" s="25" t="str">
        <f>IFERROR(Draw!O195,"")</f>
        <v/>
      </c>
      <c r="C195" s="39" t="str">
        <f>IFERROR(Draw!P195,"")</f>
        <v/>
      </c>
      <c r="D195" s="79"/>
      <c r="E195" s="132">
        <v>1.9399999999999999E-7</v>
      </c>
      <c r="F195" s="133" t="str">
        <f t="shared" si="30"/>
        <v/>
      </c>
    </row>
    <row r="196" spans="1:6">
      <c r="A196" s="24" t="str">
        <f>IF(B196="","",Draw!N196)</f>
        <v/>
      </c>
      <c r="B196" s="25" t="str">
        <f>IFERROR(Draw!O196,"")</f>
        <v/>
      </c>
      <c r="C196" s="39" t="str">
        <f>IFERROR(Draw!P196,"")</f>
        <v/>
      </c>
      <c r="D196" s="79"/>
      <c r="E196" s="132">
        <v>1.9500000000000001E-7</v>
      </c>
      <c r="F196" s="133" t="str">
        <f t="shared" si="30"/>
        <v/>
      </c>
    </row>
    <row r="197" spans="1:6">
      <c r="A197" s="24" t="str">
        <f>IF(B197="","",Draw!N197)</f>
        <v/>
      </c>
      <c r="B197" s="25" t="str">
        <f>IFERROR(Draw!O197,"")</f>
        <v/>
      </c>
      <c r="C197" s="39" t="str">
        <f>IFERROR(Draw!P197,"")</f>
        <v/>
      </c>
      <c r="D197" s="79"/>
      <c r="E197" s="132">
        <v>1.9600000000000001E-7</v>
      </c>
      <c r="F197" s="133" t="str">
        <f t="shared" si="30"/>
        <v/>
      </c>
    </row>
    <row r="198" spans="1:6">
      <c r="A198" s="24" t="str">
        <f>IF(B198="","",Draw!N198)</f>
        <v/>
      </c>
      <c r="B198" s="25" t="str">
        <f>IFERROR(Draw!O198,"")</f>
        <v/>
      </c>
      <c r="C198" s="39" t="str">
        <f>IFERROR(Draw!P198,"")</f>
        <v/>
      </c>
      <c r="D198" s="81"/>
      <c r="E198" s="132">
        <v>1.97E-7</v>
      </c>
      <c r="F198" s="133" t="str">
        <f t="shared" si="30"/>
        <v/>
      </c>
    </row>
    <row r="199" spans="1:6">
      <c r="A199" s="36"/>
      <c r="B199" s="37"/>
      <c r="C199" s="37"/>
      <c r="D199" s="89"/>
      <c r="E199" s="132">
        <v>1.98E-7</v>
      </c>
      <c r="F199" s="133" t="str">
        <f t="shared" si="30"/>
        <v/>
      </c>
    </row>
    <row r="200" spans="1:6">
      <c r="A200" s="24" t="str">
        <f>IF(B200="","",Draw!N200)</f>
        <v/>
      </c>
      <c r="B200" s="25" t="str">
        <f>IFERROR(Draw!O200,"")</f>
        <v/>
      </c>
      <c r="C200" s="39" t="str">
        <f>IFERROR(Draw!P200,"")</f>
        <v/>
      </c>
      <c r="D200" s="78"/>
      <c r="E200" s="132">
        <v>1.99E-7</v>
      </c>
      <c r="F200" s="133" t="str">
        <f t="shared" si="30"/>
        <v/>
      </c>
    </row>
    <row r="201" spans="1:6">
      <c r="A201" s="24" t="str">
        <f>IF(B201="","",Draw!N201)</f>
        <v/>
      </c>
      <c r="B201" s="25" t="str">
        <f>IFERROR(Draw!O201,"")</f>
        <v/>
      </c>
      <c r="C201" s="39" t="str">
        <f>IFERROR(Draw!P201,"")</f>
        <v/>
      </c>
      <c r="D201" s="79"/>
      <c r="E201" s="132">
        <v>1.9999999999999999E-7</v>
      </c>
      <c r="F201" s="133" t="str">
        <f t="shared" si="30"/>
        <v/>
      </c>
    </row>
    <row r="202" spans="1:6">
      <c r="A202" s="24" t="str">
        <f>IF(B202="","",Draw!N202)</f>
        <v/>
      </c>
      <c r="B202" s="25" t="str">
        <f>IFERROR(Draw!O202,"")</f>
        <v/>
      </c>
      <c r="C202" s="39" t="str">
        <f>IFERROR(Draw!P202,"")</f>
        <v/>
      </c>
      <c r="D202" s="79"/>
      <c r="E202" s="132">
        <v>2.0100000000000001E-7</v>
      </c>
      <c r="F202" s="133" t="str">
        <f t="shared" si="30"/>
        <v/>
      </c>
    </row>
    <row r="203" spans="1:6">
      <c r="A203" s="24" t="str">
        <f>IF(B203="","",Draw!N203)</f>
        <v/>
      </c>
      <c r="B203" s="25" t="str">
        <f>IFERROR(Draw!O203,"")</f>
        <v/>
      </c>
      <c r="C203" s="39" t="str">
        <f>IFERROR(Draw!P203,"")</f>
        <v/>
      </c>
      <c r="D203" s="79"/>
      <c r="E203" s="132">
        <v>2.0200000000000001E-7</v>
      </c>
      <c r="F203" s="133" t="str">
        <f t="shared" si="30"/>
        <v/>
      </c>
    </row>
    <row r="204" spans="1:6">
      <c r="A204" s="24" t="str">
        <f>IF(B204="","",Draw!N204)</f>
        <v/>
      </c>
      <c r="B204" s="25" t="str">
        <f>IFERROR(Draw!O204,"")</f>
        <v/>
      </c>
      <c r="C204" s="39" t="str">
        <f>IFERROR(Draw!P204,"")</f>
        <v/>
      </c>
      <c r="D204" s="81"/>
      <c r="E204" s="132">
        <v>2.03E-7</v>
      </c>
      <c r="F204" s="133" t="str">
        <f t="shared" si="30"/>
        <v/>
      </c>
    </row>
    <row r="205" spans="1:6">
      <c r="A205" s="36"/>
      <c r="B205" s="37"/>
      <c r="C205" s="37"/>
      <c r="D205" s="89"/>
      <c r="E205" s="132">
        <v>2.04E-7</v>
      </c>
      <c r="F205" s="133" t="str">
        <f t="shared" si="30"/>
        <v/>
      </c>
    </row>
    <row r="206" spans="1:6">
      <c r="A206" s="24" t="str">
        <f>IF(B206="","",Draw!N206)</f>
        <v/>
      </c>
      <c r="B206" s="25" t="str">
        <f>IFERROR(Draw!O206,"")</f>
        <v/>
      </c>
      <c r="C206" s="39" t="str">
        <f>IFERROR(Draw!P206,"")</f>
        <v/>
      </c>
      <c r="D206" s="78"/>
      <c r="E206" s="132">
        <v>2.05E-7</v>
      </c>
      <c r="F206" s="133" t="str">
        <f t="shared" si="30"/>
        <v/>
      </c>
    </row>
    <row r="207" spans="1:6">
      <c r="A207" s="24" t="str">
        <f>IF(B207="","",Draw!N207)</f>
        <v/>
      </c>
      <c r="B207" s="25" t="str">
        <f>IFERROR(Draw!O207,"")</f>
        <v/>
      </c>
      <c r="C207" s="39" t="str">
        <f>IFERROR(Draw!P207,"")</f>
        <v/>
      </c>
      <c r="D207" s="79"/>
      <c r="E207" s="132">
        <v>2.0599999999999999E-7</v>
      </c>
      <c r="F207" s="133" t="str">
        <f t="shared" si="30"/>
        <v/>
      </c>
    </row>
    <row r="208" spans="1:6">
      <c r="A208" s="24" t="str">
        <f>IF(B208="","",Draw!N208)</f>
        <v/>
      </c>
      <c r="B208" s="25" t="str">
        <f>IFERROR(Draw!O208,"")</f>
        <v/>
      </c>
      <c r="C208" s="39" t="str">
        <f>IFERROR(Draw!P208,"")</f>
        <v/>
      </c>
      <c r="D208" s="79"/>
      <c r="E208" s="132">
        <v>2.0699999999999999E-7</v>
      </c>
      <c r="F208" s="133" t="str">
        <f t="shared" si="30"/>
        <v/>
      </c>
    </row>
    <row r="209" spans="1:6">
      <c r="A209" s="24" t="str">
        <f>IF(B209="","",Draw!N209)</f>
        <v/>
      </c>
      <c r="B209" s="25" t="str">
        <f>IFERROR(Draw!O209,"")</f>
        <v/>
      </c>
      <c r="C209" s="39" t="str">
        <f>IFERROR(Draw!P209,"")</f>
        <v/>
      </c>
      <c r="D209" s="79"/>
      <c r="E209" s="132">
        <v>2.0800000000000001E-7</v>
      </c>
      <c r="F209" s="133" t="str">
        <f t="shared" si="30"/>
        <v/>
      </c>
    </row>
    <row r="210" spans="1:6">
      <c r="A210" s="24" t="str">
        <f>IF(B210="","",Draw!N210)</f>
        <v/>
      </c>
      <c r="B210" s="25" t="str">
        <f>IFERROR(Draw!O210,"")</f>
        <v/>
      </c>
      <c r="C210" s="39" t="str">
        <f>IFERROR(Draw!P210,"")</f>
        <v/>
      </c>
      <c r="D210" s="81"/>
      <c r="E210" s="132">
        <v>2.0900000000000001E-7</v>
      </c>
      <c r="F210" s="133" t="str">
        <f t="shared" si="30"/>
        <v/>
      </c>
    </row>
    <row r="211" spans="1:6">
      <c r="A211" s="36"/>
      <c r="B211" s="37"/>
      <c r="C211" s="37"/>
      <c r="D211" s="89"/>
      <c r="E211" s="132">
        <v>2.1E-7</v>
      </c>
      <c r="F211" s="133" t="str">
        <f t="shared" si="30"/>
        <v/>
      </c>
    </row>
    <row r="212" spans="1:6">
      <c r="A212" s="24" t="str">
        <f>IF(B212="","",Draw!N212)</f>
        <v/>
      </c>
      <c r="B212" s="25" t="str">
        <f>IFERROR(Draw!O212,"")</f>
        <v/>
      </c>
      <c r="C212" s="39" t="str">
        <f>IFERROR(Draw!P212,"")</f>
        <v/>
      </c>
      <c r="D212" s="78"/>
      <c r="E212" s="132">
        <v>2.11E-7</v>
      </c>
      <c r="F212" s="133" t="str">
        <f t="shared" si="30"/>
        <v/>
      </c>
    </row>
    <row r="213" spans="1:6">
      <c r="A213" s="24" t="str">
        <f>IF(B213="","",Draw!N213)</f>
        <v/>
      </c>
      <c r="B213" s="25" t="str">
        <f>IFERROR(Draw!O213,"")</f>
        <v/>
      </c>
      <c r="C213" s="39" t="str">
        <f>IFERROR(Draw!P213,"")</f>
        <v/>
      </c>
      <c r="D213" s="79"/>
      <c r="E213" s="132">
        <v>2.1199999999999999E-7</v>
      </c>
      <c r="F213" s="133" t="str">
        <f t="shared" si="30"/>
        <v/>
      </c>
    </row>
    <row r="214" spans="1:6">
      <c r="A214" s="24" t="str">
        <f>IF(B214="","",Draw!N214)</f>
        <v/>
      </c>
      <c r="B214" s="25" t="str">
        <f>IFERROR(Draw!O214,"")</f>
        <v/>
      </c>
      <c r="C214" s="39" t="str">
        <f>IFERROR(Draw!P214,"")</f>
        <v/>
      </c>
      <c r="D214" s="79"/>
      <c r="E214" s="132">
        <v>2.1299999999999999E-7</v>
      </c>
      <c r="F214" s="133" t="str">
        <f t="shared" si="30"/>
        <v/>
      </c>
    </row>
    <row r="215" spans="1:6">
      <c r="A215" s="24" t="str">
        <f>IF(B215="","",Draw!N215)</f>
        <v/>
      </c>
      <c r="B215" s="25" t="str">
        <f>IFERROR(Draw!O215,"")</f>
        <v/>
      </c>
      <c r="C215" s="39" t="str">
        <f>IFERROR(Draw!P215,"")</f>
        <v/>
      </c>
      <c r="D215" s="79"/>
      <c r="E215" s="132">
        <v>2.1400000000000001E-7</v>
      </c>
      <c r="F215" s="133" t="str">
        <f t="shared" ref="F215:F278" si="31">IF(D215="nt",1000+E215,IF((D215+E215)&gt;5,D215+E215,""))</f>
        <v/>
      </c>
    </row>
    <row r="216" spans="1:6">
      <c r="A216" s="24" t="str">
        <f>IF(B216="","",Draw!N216)</f>
        <v/>
      </c>
      <c r="B216" s="25" t="str">
        <f>IFERROR(Draw!O216,"")</f>
        <v/>
      </c>
      <c r="C216" s="39" t="str">
        <f>IFERROR(Draw!P216,"")</f>
        <v/>
      </c>
      <c r="D216" s="81"/>
      <c r="E216" s="132">
        <v>2.1500000000000001E-7</v>
      </c>
      <c r="F216" s="133" t="str">
        <f t="shared" si="31"/>
        <v/>
      </c>
    </row>
    <row r="217" spans="1:6">
      <c r="A217" s="36"/>
      <c r="B217" s="37"/>
      <c r="C217" s="37"/>
      <c r="D217" s="89"/>
      <c r="E217" s="132">
        <v>2.16E-7</v>
      </c>
      <c r="F217" s="133" t="str">
        <f t="shared" si="31"/>
        <v/>
      </c>
    </row>
    <row r="218" spans="1:6">
      <c r="A218" s="24" t="str">
        <f>IF(B218="","",Draw!N218)</f>
        <v/>
      </c>
      <c r="B218" s="25" t="str">
        <f>IFERROR(Draw!O218,"")</f>
        <v/>
      </c>
      <c r="C218" s="39" t="str">
        <f>IFERROR(Draw!P218,"")</f>
        <v/>
      </c>
      <c r="D218" s="78"/>
      <c r="E218" s="132">
        <v>2.17E-7</v>
      </c>
      <c r="F218" s="133" t="str">
        <f t="shared" si="31"/>
        <v/>
      </c>
    </row>
    <row r="219" spans="1:6">
      <c r="A219" s="24" t="str">
        <f>IF(B219="","",Draw!N219)</f>
        <v/>
      </c>
      <c r="B219" s="25" t="str">
        <f>IFERROR(Draw!O219,"")</f>
        <v/>
      </c>
      <c r="C219" s="39" t="str">
        <f>IFERROR(Draw!P219,"")</f>
        <v/>
      </c>
      <c r="D219" s="79"/>
      <c r="E219" s="132">
        <v>2.1799999999999999E-7</v>
      </c>
      <c r="F219" s="133" t="str">
        <f t="shared" si="31"/>
        <v/>
      </c>
    </row>
    <row r="220" spans="1:6">
      <c r="A220" s="24" t="str">
        <f>IF(B220="","",Draw!N220)</f>
        <v/>
      </c>
      <c r="B220" s="25" t="str">
        <f>IFERROR(Draw!O220,"")</f>
        <v/>
      </c>
      <c r="C220" s="39" t="str">
        <f>IFERROR(Draw!P220,"")</f>
        <v/>
      </c>
      <c r="D220" s="79"/>
      <c r="E220" s="132">
        <v>2.1899999999999999E-7</v>
      </c>
      <c r="F220" s="133" t="str">
        <f t="shared" si="31"/>
        <v/>
      </c>
    </row>
    <row r="221" spans="1:6">
      <c r="A221" s="24" t="str">
        <f>IF(B221="","",Draw!N221)</f>
        <v/>
      </c>
      <c r="B221" s="25" t="str">
        <f>IFERROR(Draw!O221,"")</f>
        <v/>
      </c>
      <c r="C221" s="39" t="str">
        <f>IFERROR(Draw!P221,"")</f>
        <v/>
      </c>
      <c r="D221" s="79"/>
      <c r="E221" s="132">
        <v>2.2000000000000001E-7</v>
      </c>
      <c r="F221" s="133" t="str">
        <f t="shared" si="31"/>
        <v/>
      </c>
    </row>
    <row r="222" spans="1:6">
      <c r="A222" s="24" t="str">
        <f>IF(B222="","",Draw!N222)</f>
        <v/>
      </c>
      <c r="B222" s="25" t="str">
        <f>IFERROR(Draw!O222,"")</f>
        <v/>
      </c>
      <c r="C222" s="39" t="str">
        <f>IFERROR(Draw!P222,"")</f>
        <v/>
      </c>
      <c r="D222" s="81"/>
      <c r="E222" s="132">
        <v>2.2100000000000001E-7</v>
      </c>
      <c r="F222" s="133" t="str">
        <f t="shared" si="31"/>
        <v/>
      </c>
    </row>
    <row r="223" spans="1:6">
      <c r="A223" s="36"/>
      <c r="B223" s="37"/>
      <c r="C223" s="37"/>
      <c r="D223" s="89"/>
      <c r="E223" s="132">
        <v>2.22E-7</v>
      </c>
      <c r="F223" s="133" t="str">
        <f t="shared" si="31"/>
        <v/>
      </c>
    </row>
    <row r="224" spans="1:6">
      <c r="A224" s="24" t="str">
        <f>IF(B224="","",Draw!N224)</f>
        <v/>
      </c>
      <c r="B224" s="25" t="str">
        <f>IFERROR(Draw!O224,"")</f>
        <v/>
      </c>
      <c r="C224" s="39" t="str">
        <f>IFERROR(Draw!P224,"")</f>
        <v/>
      </c>
      <c r="D224" s="78"/>
      <c r="E224" s="132">
        <v>2.23E-7</v>
      </c>
      <c r="F224" s="133" t="str">
        <f t="shared" si="31"/>
        <v/>
      </c>
    </row>
    <row r="225" spans="1:6">
      <c r="A225" s="24" t="str">
        <f>IF(B225="","",Draw!N225)</f>
        <v/>
      </c>
      <c r="B225" s="25" t="str">
        <f>IFERROR(Draw!O225,"")</f>
        <v/>
      </c>
      <c r="C225" s="39" t="str">
        <f>IFERROR(Draw!P225,"")</f>
        <v/>
      </c>
      <c r="D225" s="79"/>
      <c r="E225" s="132">
        <v>2.2399999999999999E-7</v>
      </c>
      <c r="F225" s="133" t="str">
        <f t="shared" si="31"/>
        <v/>
      </c>
    </row>
    <row r="226" spans="1:6">
      <c r="A226" s="24" t="str">
        <f>IF(B226="","",Draw!N226)</f>
        <v/>
      </c>
      <c r="B226" s="25" t="str">
        <f>IFERROR(Draw!O226,"")</f>
        <v/>
      </c>
      <c r="C226" s="39" t="str">
        <f>IFERROR(Draw!P226,"")</f>
        <v/>
      </c>
      <c r="D226" s="79"/>
      <c r="E226" s="132">
        <v>2.2499999999999999E-7</v>
      </c>
      <c r="F226" s="133" t="str">
        <f t="shared" si="31"/>
        <v/>
      </c>
    </row>
    <row r="227" spans="1:6">
      <c r="A227" s="24" t="str">
        <f>IF(B227="","",Draw!N227)</f>
        <v/>
      </c>
      <c r="B227" s="25" t="str">
        <f>IFERROR(Draw!O227,"")</f>
        <v/>
      </c>
      <c r="C227" s="39" t="str">
        <f>IFERROR(Draw!P227,"")</f>
        <v/>
      </c>
      <c r="D227" s="79"/>
      <c r="E227" s="132">
        <v>2.2600000000000001E-7</v>
      </c>
      <c r="F227" s="133" t="str">
        <f t="shared" si="31"/>
        <v/>
      </c>
    </row>
    <row r="228" spans="1:6">
      <c r="A228" s="24" t="str">
        <f>IF(B228="","",Draw!N228)</f>
        <v/>
      </c>
      <c r="B228" s="25" t="str">
        <f>IFERROR(Draw!O228,"")</f>
        <v/>
      </c>
      <c r="C228" s="39" t="str">
        <f>IFERROR(Draw!P228,"")</f>
        <v/>
      </c>
      <c r="D228" s="81"/>
      <c r="E228" s="132">
        <v>2.2700000000000001E-7</v>
      </c>
      <c r="F228" s="133" t="str">
        <f t="shared" si="31"/>
        <v/>
      </c>
    </row>
    <row r="229" spans="1:6">
      <c r="A229" s="36"/>
      <c r="B229" s="37"/>
      <c r="C229" s="37"/>
      <c r="D229" s="89"/>
      <c r="E229" s="132">
        <v>2.28E-7</v>
      </c>
      <c r="F229" s="133" t="str">
        <f t="shared" si="31"/>
        <v/>
      </c>
    </row>
    <row r="230" spans="1:6">
      <c r="A230" s="24" t="str">
        <f>IF(B230="","",Draw!N230)</f>
        <v/>
      </c>
      <c r="B230" s="25" t="str">
        <f>IFERROR(Draw!O230,"")</f>
        <v/>
      </c>
      <c r="C230" s="39" t="str">
        <f>IFERROR(Draw!P230,"")</f>
        <v/>
      </c>
      <c r="D230" s="78"/>
      <c r="E230" s="132">
        <v>2.29E-7</v>
      </c>
      <c r="F230" s="133" t="str">
        <f t="shared" si="31"/>
        <v/>
      </c>
    </row>
    <row r="231" spans="1:6">
      <c r="A231" s="24" t="str">
        <f>IF(B231="","",Draw!N231)</f>
        <v/>
      </c>
      <c r="B231" s="25" t="str">
        <f>IFERROR(Draw!O231,"")</f>
        <v/>
      </c>
      <c r="C231" s="39" t="str">
        <f>IFERROR(Draw!P231,"")</f>
        <v/>
      </c>
      <c r="D231" s="79"/>
      <c r="E231" s="132">
        <v>2.2999999999999999E-7</v>
      </c>
      <c r="F231" s="133" t="str">
        <f t="shared" si="31"/>
        <v/>
      </c>
    </row>
    <row r="232" spans="1:6">
      <c r="A232" s="24" t="str">
        <f>IF(B232="","",Draw!N232)</f>
        <v/>
      </c>
      <c r="B232" s="25" t="str">
        <f>IFERROR(Draw!O232,"")</f>
        <v/>
      </c>
      <c r="C232" s="39" t="str">
        <f>IFERROR(Draw!P232,"")</f>
        <v/>
      </c>
      <c r="D232" s="79"/>
      <c r="E232" s="132">
        <v>2.3099999999999999E-7</v>
      </c>
      <c r="F232" s="133" t="str">
        <f t="shared" si="31"/>
        <v/>
      </c>
    </row>
    <row r="233" spans="1:6">
      <c r="A233" s="24" t="str">
        <f>IF(B233="","",Draw!N233)</f>
        <v/>
      </c>
      <c r="B233" s="25" t="str">
        <f>IFERROR(Draw!O233,"")</f>
        <v/>
      </c>
      <c r="C233" s="39" t="str">
        <f>IFERROR(Draw!P233,"")</f>
        <v/>
      </c>
      <c r="D233" s="79"/>
      <c r="E233" s="132">
        <v>2.3200000000000001E-7</v>
      </c>
      <c r="F233" s="133" t="str">
        <f t="shared" si="31"/>
        <v/>
      </c>
    </row>
    <row r="234" spans="1:6">
      <c r="A234" s="24" t="str">
        <f>IF(B234="","",Draw!N234)</f>
        <v/>
      </c>
      <c r="B234" s="25" t="str">
        <f>IFERROR(Draw!O234,"")</f>
        <v/>
      </c>
      <c r="C234" s="39" t="str">
        <f>IFERROR(Draw!P234,"")</f>
        <v/>
      </c>
      <c r="D234" s="81"/>
      <c r="E234" s="132">
        <v>2.3300000000000001E-7</v>
      </c>
      <c r="F234" s="133" t="str">
        <f t="shared" si="31"/>
        <v/>
      </c>
    </row>
    <row r="235" spans="1:6">
      <c r="A235" s="36"/>
      <c r="B235" s="37"/>
      <c r="C235" s="37"/>
      <c r="D235" s="89"/>
      <c r="E235" s="132">
        <v>2.34E-7</v>
      </c>
      <c r="F235" s="133" t="str">
        <f t="shared" si="31"/>
        <v/>
      </c>
    </row>
    <row r="236" spans="1:6">
      <c r="A236" s="24" t="str">
        <f>IF(B236="","",Draw!N236)</f>
        <v/>
      </c>
      <c r="B236" s="25" t="str">
        <f>IFERROR(Draw!O236,"")</f>
        <v/>
      </c>
      <c r="C236" s="39" t="str">
        <f>IFERROR(Draw!P236,"")</f>
        <v/>
      </c>
      <c r="D236" s="78"/>
      <c r="E236" s="132">
        <v>2.35E-7</v>
      </c>
      <c r="F236" s="133" t="str">
        <f t="shared" si="31"/>
        <v/>
      </c>
    </row>
    <row r="237" spans="1:6">
      <c r="A237" s="24" t="str">
        <f>IF(B237="","",Draw!N237)</f>
        <v/>
      </c>
      <c r="B237" s="25" t="str">
        <f>IFERROR(Draw!O237,"")</f>
        <v/>
      </c>
      <c r="C237" s="39" t="str">
        <f>IFERROR(Draw!P237,"")</f>
        <v/>
      </c>
      <c r="D237" s="79"/>
      <c r="E237" s="132">
        <v>2.36E-7</v>
      </c>
      <c r="F237" s="133" t="str">
        <f t="shared" si="31"/>
        <v/>
      </c>
    </row>
    <row r="238" spans="1:6">
      <c r="A238" s="24" t="str">
        <f>IF(B238="","",Draw!N238)</f>
        <v/>
      </c>
      <c r="B238" s="25" t="str">
        <f>IFERROR(Draw!O238,"")</f>
        <v/>
      </c>
      <c r="C238" s="39" t="str">
        <f>IFERROR(Draw!P238,"")</f>
        <v/>
      </c>
      <c r="D238" s="79"/>
      <c r="E238" s="132">
        <v>2.3699999999999999E-7</v>
      </c>
      <c r="F238" s="133" t="str">
        <f t="shared" si="31"/>
        <v/>
      </c>
    </row>
    <row r="239" spans="1:6">
      <c r="A239" s="24" t="str">
        <f>IF(B239="","",Draw!N239)</f>
        <v/>
      </c>
      <c r="B239" s="25" t="str">
        <f>IFERROR(Draw!O239,"")</f>
        <v/>
      </c>
      <c r="C239" s="39" t="str">
        <f>IFERROR(Draw!P239,"")</f>
        <v/>
      </c>
      <c r="D239" s="79"/>
      <c r="E239" s="132">
        <v>2.3799999999999999E-7</v>
      </c>
      <c r="F239" s="133" t="str">
        <f t="shared" si="31"/>
        <v/>
      </c>
    </row>
    <row r="240" spans="1:6">
      <c r="A240" s="24" t="str">
        <f>IF(B240="","",Draw!N240)</f>
        <v/>
      </c>
      <c r="B240" s="25" t="str">
        <f>IFERROR(Draw!O240,"")</f>
        <v/>
      </c>
      <c r="C240" s="39" t="str">
        <f>IFERROR(Draw!P240,"")</f>
        <v/>
      </c>
      <c r="D240" s="81"/>
      <c r="E240" s="132">
        <v>2.3900000000000001E-7</v>
      </c>
      <c r="F240" s="133" t="str">
        <f t="shared" si="31"/>
        <v/>
      </c>
    </row>
    <row r="241" spans="1:6">
      <c r="A241" s="36"/>
      <c r="B241" s="37"/>
      <c r="C241" s="37"/>
      <c r="D241" s="89"/>
      <c r="E241" s="132">
        <v>2.3999999999999998E-7</v>
      </c>
      <c r="F241" s="133" t="str">
        <f t="shared" si="31"/>
        <v/>
      </c>
    </row>
    <row r="242" spans="1:6">
      <c r="A242" s="24" t="str">
        <f>IF(B242="","",Draw!N242)</f>
        <v/>
      </c>
      <c r="B242" s="25" t="str">
        <f>IFERROR(Draw!O242,"")</f>
        <v/>
      </c>
      <c r="C242" s="39" t="str">
        <f>IFERROR(Draw!P242,"")</f>
        <v/>
      </c>
      <c r="D242" s="78"/>
      <c r="E242" s="132">
        <v>2.41E-7</v>
      </c>
      <c r="F242" s="133" t="str">
        <f t="shared" si="31"/>
        <v/>
      </c>
    </row>
    <row r="243" spans="1:6">
      <c r="A243" s="24" t="str">
        <f>IF(B243="","",Draw!N243)</f>
        <v/>
      </c>
      <c r="B243" s="25" t="str">
        <f>IFERROR(Draw!O243,"")</f>
        <v/>
      </c>
      <c r="C243" s="39" t="str">
        <f>IFERROR(Draw!P243,"")</f>
        <v/>
      </c>
      <c r="D243" s="79"/>
      <c r="E243" s="132">
        <v>2.4200000000000002E-7</v>
      </c>
      <c r="F243" s="133" t="str">
        <f t="shared" si="31"/>
        <v/>
      </c>
    </row>
    <row r="244" spans="1:6">
      <c r="A244" s="24" t="str">
        <f>IF(B244="","",Draw!N244)</f>
        <v/>
      </c>
      <c r="B244" s="25" t="str">
        <f>IFERROR(Draw!O244,"")</f>
        <v/>
      </c>
      <c r="C244" s="39" t="str">
        <f>IFERROR(Draw!P244,"")</f>
        <v/>
      </c>
      <c r="D244" s="79"/>
      <c r="E244" s="132">
        <v>2.4299999999999999E-7</v>
      </c>
      <c r="F244" s="133" t="str">
        <f t="shared" si="31"/>
        <v/>
      </c>
    </row>
    <row r="245" spans="1:6">
      <c r="A245" s="24" t="str">
        <f>IF(B245="","",Draw!N245)</f>
        <v/>
      </c>
      <c r="B245" s="25" t="str">
        <f>IFERROR(Draw!O245,"")</f>
        <v/>
      </c>
      <c r="C245" s="39" t="str">
        <f>IFERROR(Draw!P245,"")</f>
        <v/>
      </c>
      <c r="D245" s="79"/>
      <c r="E245" s="132">
        <v>2.4400000000000001E-7</v>
      </c>
      <c r="F245" s="133" t="str">
        <f t="shared" si="31"/>
        <v/>
      </c>
    </row>
    <row r="246" spans="1:6">
      <c r="A246" s="24" t="str">
        <f>IF(B246="","",Draw!N246)</f>
        <v/>
      </c>
      <c r="B246" s="25" t="str">
        <f>IFERROR(Draw!O246,"")</f>
        <v/>
      </c>
      <c r="C246" s="39" t="str">
        <f>IFERROR(Draw!P246,"")</f>
        <v/>
      </c>
      <c r="D246" s="81"/>
      <c r="E246" s="132">
        <v>2.4499999999999998E-7</v>
      </c>
      <c r="F246" s="133" t="str">
        <f t="shared" si="31"/>
        <v/>
      </c>
    </row>
    <row r="247" spans="1:6">
      <c r="A247" s="36"/>
      <c r="B247" s="37"/>
      <c r="C247" s="37"/>
      <c r="D247" s="89"/>
      <c r="E247" s="132">
        <v>2.4600000000000001E-7</v>
      </c>
      <c r="F247" s="133" t="str">
        <f t="shared" si="31"/>
        <v/>
      </c>
    </row>
    <row r="248" spans="1:6">
      <c r="A248" s="24" t="str">
        <f>IF(B248="","",Draw!N248)</f>
        <v/>
      </c>
      <c r="B248" s="25" t="str">
        <f>IFERROR(Draw!O248,"")</f>
        <v/>
      </c>
      <c r="C248" s="39" t="str">
        <f>IFERROR(Draw!P248,"")</f>
        <v/>
      </c>
      <c r="D248" s="78"/>
      <c r="E248" s="132">
        <v>2.4699999999999998E-7</v>
      </c>
      <c r="F248" s="133" t="str">
        <f t="shared" si="31"/>
        <v/>
      </c>
    </row>
    <row r="249" spans="1:6">
      <c r="A249" s="24" t="str">
        <f>IF(B249="","",Draw!N249)</f>
        <v/>
      </c>
      <c r="B249" s="25" t="str">
        <f>IFERROR(Draw!O249,"")</f>
        <v/>
      </c>
      <c r="C249" s="39" t="str">
        <f>IFERROR(Draw!P249,"")</f>
        <v/>
      </c>
      <c r="D249" s="79"/>
      <c r="E249" s="132">
        <v>2.48E-7</v>
      </c>
      <c r="F249" s="133" t="str">
        <f t="shared" si="31"/>
        <v/>
      </c>
    </row>
    <row r="250" spans="1:6">
      <c r="A250" s="24" t="str">
        <f>IF(B250="","",Draw!N250)</f>
        <v/>
      </c>
      <c r="B250" s="25" t="str">
        <f>IFERROR(Draw!O250,"")</f>
        <v/>
      </c>
      <c r="C250" s="39" t="str">
        <f>IFERROR(Draw!P250,"")</f>
        <v/>
      </c>
      <c r="D250" s="79"/>
      <c r="E250" s="132">
        <v>2.4900000000000002E-7</v>
      </c>
      <c r="F250" s="133" t="str">
        <f t="shared" si="31"/>
        <v/>
      </c>
    </row>
    <row r="251" spans="1:6">
      <c r="A251" s="24" t="str">
        <f>IF(B251="","",Draw!N251)</f>
        <v/>
      </c>
      <c r="B251" s="25" t="str">
        <f>IFERROR(Draw!O251,"")</f>
        <v/>
      </c>
      <c r="C251" s="39" t="str">
        <f>IFERROR(Draw!P251,"")</f>
        <v/>
      </c>
      <c r="D251" s="79"/>
      <c r="E251" s="132">
        <v>2.4999999999999999E-7</v>
      </c>
      <c r="F251" s="133" t="str">
        <f t="shared" si="31"/>
        <v/>
      </c>
    </row>
    <row r="252" spans="1:6">
      <c r="A252" s="24" t="str">
        <f>IF(B252="","",Draw!N252)</f>
        <v/>
      </c>
      <c r="B252" s="25" t="str">
        <f>IFERROR(Draw!O252,"")</f>
        <v/>
      </c>
      <c r="C252" s="39" t="str">
        <f>IFERROR(Draw!P252,"")</f>
        <v/>
      </c>
      <c r="D252" s="81"/>
      <c r="E252" s="132">
        <v>2.5100000000000001E-7</v>
      </c>
      <c r="F252" s="133" t="str">
        <f t="shared" si="31"/>
        <v/>
      </c>
    </row>
    <row r="253" spans="1:6">
      <c r="A253" s="36"/>
      <c r="B253" s="37"/>
      <c r="C253" s="37"/>
      <c r="D253" s="89"/>
      <c r="E253" s="132">
        <v>2.5199999999999998E-7</v>
      </c>
      <c r="F253" s="133" t="str">
        <f t="shared" si="31"/>
        <v/>
      </c>
    </row>
    <row r="254" spans="1:6">
      <c r="A254" s="24" t="str">
        <f>IF(B254="","",Draw!N254)</f>
        <v/>
      </c>
      <c r="B254" s="25" t="str">
        <f>IFERROR(Draw!O254,"")</f>
        <v/>
      </c>
      <c r="C254" s="39" t="str">
        <f>IFERROR(Draw!P254,"")</f>
        <v/>
      </c>
      <c r="D254" s="78"/>
      <c r="E254" s="132">
        <v>2.53E-7</v>
      </c>
      <c r="F254" s="133" t="str">
        <f t="shared" si="31"/>
        <v/>
      </c>
    </row>
    <row r="255" spans="1:6">
      <c r="A255" s="24" t="str">
        <f>IF(B255="","",Draw!N255)</f>
        <v/>
      </c>
      <c r="B255" s="25" t="str">
        <f>IFERROR(Draw!O255,"")</f>
        <v/>
      </c>
      <c r="C255" s="39" t="str">
        <f>IFERROR(Draw!P255,"")</f>
        <v/>
      </c>
      <c r="D255" s="79"/>
      <c r="E255" s="132">
        <v>2.5400000000000002E-7</v>
      </c>
      <c r="F255" s="133" t="str">
        <f t="shared" si="31"/>
        <v/>
      </c>
    </row>
    <row r="256" spans="1:6">
      <c r="A256" s="24" t="str">
        <f>IF(B256="","",Draw!N256)</f>
        <v/>
      </c>
      <c r="B256" s="25" t="str">
        <f>IFERROR(Draw!O256,"")</f>
        <v/>
      </c>
      <c r="C256" s="39" t="str">
        <f>IFERROR(Draw!P256,"")</f>
        <v/>
      </c>
      <c r="D256" s="79"/>
      <c r="E256" s="132">
        <v>2.5499999999999999E-7</v>
      </c>
      <c r="F256" s="133" t="str">
        <f t="shared" si="31"/>
        <v/>
      </c>
    </row>
    <row r="257" spans="1:6">
      <c r="A257" s="24" t="str">
        <f>IF(B257="","",Draw!N257)</f>
        <v/>
      </c>
      <c r="B257" s="25" t="str">
        <f>IFERROR(Draw!O257,"")</f>
        <v/>
      </c>
      <c r="C257" s="39" t="str">
        <f>IFERROR(Draw!P257,"")</f>
        <v/>
      </c>
      <c r="D257" s="79"/>
      <c r="E257" s="132">
        <v>2.5600000000000002E-7</v>
      </c>
      <c r="F257" s="133" t="str">
        <f t="shared" si="31"/>
        <v/>
      </c>
    </row>
    <row r="258" spans="1:6">
      <c r="A258" s="24" t="str">
        <f>IF(B258="","",Draw!N258)</f>
        <v/>
      </c>
      <c r="B258" s="25" t="str">
        <f>IFERROR(Draw!O258,"")</f>
        <v/>
      </c>
      <c r="C258" s="39" t="str">
        <f>IFERROR(Draw!P258,"")</f>
        <v/>
      </c>
      <c r="D258" s="81"/>
      <c r="E258" s="132">
        <v>2.5699999999999999E-7</v>
      </c>
      <c r="F258" s="133" t="str">
        <f t="shared" si="31"/>
        <v/>
      </c>
    </row>
    <row r="259" spans="1:6">
      <c r="A259" s="36"/>
      <c r="B259" s="37"/>
      <c r="C259" s="37"/>
      <c r="D259" s="89"/>
      <c r="E259" s="132">
        <v>2.5800000000000001E-7</v>
      </c>
      <c r="F259" s="133" t="str">
        <f t="shared" si="31"/>
        <v/>
      </c>
    </row>
    <row r="260" spans="1:6">
      <c r="A260" s="24" t="str">
        <f>IF(B260="","",Draw!N260)</f>
        <v/>
      </c>
      <c r="B260" s="25" t="str">
        <f>IFERROR(Draw!O260,"")</f>
        <v/>
      </c>
      <c r="C260" s="39" t="str">
        <f>IFERROR(Draw!P260,"")</f>
        <v/>
      </c>
      <c r="D260" s="78"/>
      <c r="E260" s="132">
        <v>2.5899999999999998E-7</v>
      </c>
      <c r="F260" s="133" t="str">
        <f t="shared" si="31"/>
        <v/>
      </c>
    </row>
    <row r="261" spans="1:6">
      <c r="A261" s="24" t="str">
        <f>IF(B261="","",Draw!N261)</f>
        <v/>
      </c>
      <c r="B261" s="25" t="str">
        <f>IFERROR(Draw!O261,"")</f>
        <v/>
      </c>
      <c r="C261" s="39" t="str">
        <f>IFERROR(Draw!P261,"")</f>
        <v/>
      </c>
      <c r="D261" s="79"/>
      <c r="E261" s="132">
        <v>2.6E-7</v>
      </c>
      <c r="F261" s="133" t="str">
        <f t="shared" si="31"/>
        <v/>
      </c>
    </row>
    <row r="262" spans="1:6">
      <c r="A262" s="24" t="str">
        <f>IF(B262="","",Draw!N262)</f>
        <v/>
      </c>
      <c r="B262" s="25" t="str">
        <f>IFERROR(Draw!O262,"")</f>
        <v/>
      </c>
      <c r="C262" s="39" t="str">
        <f>IFERROR(Draw!P262,"")</f>
        <v/>
      </c>
      <c r="D262" s="79"/>
      <c r="E262" s="132">
        <v>2.6100000000000002E-7</v>
      </c>
      <c r="F262" s="133" t="str">
        <f t="shared" si="31"/>
        <v/>
      </c>
    </row>
    <row r="263" spans="1:6">
      <c r="A263" s="24" t="str">
        <f>IF(B263="","",Draw!N263)</f>
        <v/>
      </c>
      <c r="B263" s="25" t="str">
        <f>IFERROR(Draw!O263,"")</f>
        <v/>
      </c>
      <c r="C263" s="39" t="str">
        <f>IFERROR(Draw!P263,"")</f>
        <v/>
      </c>
      <c r="D263" s="79"/>
      <c r="E263" s="132">
        <v>2.6199999999999999E-7</v>
      </c>
      <c r="F263" s="133" t="str">
        <f t="shared" si="31"/>
        <v/>
      </c>
    </row>
    <row r="264" spans="1:6">
      <c r="A264" s="24" t="str">
        <f>IF(B264="","",Draw!N264)</f>
        <v/>
      </c>
      <c r="B264" s="25" t="str">
        <f>IFERROR(Draw!O264,"")</f>
        <v/>
      </c>
      <c r="C264" s="39" t="str">
        <f>IFERROR(Draw!P264,"")</f>
        <v/>
      </c>
      <c r="D264" s="81"/>
      <c r="E264" s="132">
        <v>2.6300000000000001E-7</v>
      </c>
      <c r="F264" s="133" t="str">
        <f t="shared" si="31"/>
        <v/>
      </c>
    </row>
    <row r="265" spans="1:6">
      <c r="A265" s="36"/>
      <c r="B265" s="37"/>
      <c r="C265" s="37"/>
      <c r="D265" s="89"/>
      <c r="E265" s="132">
        <v>2.6399999999999998E-7</v>
      </c>
      <c r="F265" s="133" t="str">
        <f t="shared" si="31"/>
        <v/>
      </c>
    </row>
    <row r="266" spans="1:6">
      <c r="A266" s="24" t="str">
        <f>IF(B266="","",Draw!N266)</f>
        <v/>
      </c>
      <c r="B266" s="25" t="str">
        <f>IFERROR(Draw!O266,"")</f>
        <v/>
      </c>
      <c r="C266" s="39" t="str">
        <f>IFERROR(Draw!P266,"")</f>
        <v/>
      </c>
      <c r="D266" s="78"/>
      <c r="E266" s="132">
        <v>2.64999999999999E-7</v>
      </c>
      <c r="F266" s="133" t="str">
        <f t="shared" si="31"/>
        <v/>
      </c>
    </row>
    <row r="267" spans="1:6">
      <c r="A267" s="24" t="str">
        <f>IF(B267="","",Draw!N267)</f>
        <v/>
      </c>
      <c r="B267" s="25" t="str">
        <f>IFERROR(Draw!O267,"")</f>
        <v/>
      </c>
      <c r="C267" s="39" t="str">
        <f>IFERROR(Draw!P267,"")</f>
        <v/>
      </c>
      <c r="D267" s="79"/>
      <c r="E267" s="132">
        <v>2.6599999999999902E-7</v>
      </c>
      <c r="F267" s="133" t="str">
        <f t="shared" si="31"/>
        <v/>
      </c>
    </row>
    <row r="268" spans="1:6">
      <c r="A268" s="24" t="str">
        <f>IF(B268="","",Draw!N268)</f>
        <v/>
      </c>
      <c r="B268" s="25" t="str">
        <f>IFERROR(Draw!O268,"")</f>
        <v/>
      </c>
      <c r="C268" s="39" t="str">
        <f>IFERROR(Draw!P268,"")</f>
        <v/>
      </c>
      <c r="D268" s="79"/>
      <c r="E268" s="132">
        <v>2.6699999999999899E-7</v>
      </c>
      <c r="F268" s="133" t="str">
        <f t="shared" si="31"/>
        <v/>
      </c>
    </row>
    <row r="269" spans="1:6">
      <c r="A269" s="24" t="str">
        <f>IF(B269="","",Draw!N269)</f>
        <v/>
      </c>
      <c r="B269" s="25" t="str">
        <f>IFERROR(Draw!O269,"")</f>
        <v/>
      </c>
      <c r="C269" s="39" t="str">
        <f>IFERROR(Draw!P269,"")</f>
        <v/>
      </c>
      <c r="D269" s="79"/>
      <c r="E269" s="132">
        <v>2.6799999999999901E-7</v>
      </c>
      <c r="F269" s="133" t="str">
        <f t="shared" si="31"/>
        <v/>
      </c>
    </row>
    <row r="270" spans="1:6">
      <c r="A270" s="24" t="str">
        <f>IF(B270="","",Draw!N270)</f>
        <v/>
      </c>
      <c r="B270" s="25" t="str">
        <f>IFERROR(Draw!O270,"")</f>
        <v/>
      </c>
      <c r="C270" s="39" t="str">
        <f>IFERROR(Draw!P270,"")</f>
        <v/>
      </c>
      <c r="D270" s="81"/>
      <c r="E270" s="132">
        <v>2.6899999999999898E-7</v>
      </c>
      <c r="F270" s="133" t="str">
        <f t="shared" si="31"/>
        <v/>
      </c>
    </row>
    <row r="271" spans="1:6">
      <c r="A271" s="36"/>
      <c r="B271" s="37"/>
      <c r="C271" s="37"/>
      <c r="D271" s="89"/>
      <c r="E271" s="132">
        <v>2.69999999999999E-7</v>
      </c>
      <c r="F271" s="133" t="str">
        <f t="shared" si="31"/>
        <v/>
      </c>
    </row>
    <row r="272" spans="1:6">
      <c r="A272" s="24" t="str">
        <f>IF(B272="","",Draw!N272)</f>
        <v/>
      </c>
      <c r="B272" s="25" t="str">
        <f>IFERROR(Draw!O272,"")</f>
        <v/>
      </c>
      <c r="C272" s="39" t="str">
        <f>IFERROR(Draw!P272,"")</f>
        <v/>
      </c>
      <c r="D272" s="78"/>
      <c r="E272" s="132">
        <v>2.7099999999999903E-7</v>
      </c>
      <c r="F272" s="133" t="str">
        <f t="shared" si="31"/>
        <v/>
      </c>
    </row>
    <row r="273" spans="1:6">
      <c r="A273" s="24" t="str">
        <f>IF(B273="","",Draw!N273)</f>
        <v/>
      </c>
      <c r="B273" s="25" t="str">
        <f>IFERROR(Draw!O273,"")</f>
        <v/>
      </c>
      <c r="C273" s="39" t="str">
        <f>IFERROR(Draw!P273,"")</f>
        <v/>
      </c>
      <c r="D273" s="79"/>
      <c r="E273" s="132">
        <v>2.7199999999999899E-7</v>
      </c>
      <c r="F273" s="133" t="str">
        <f t="shared" si="31"/>
        <v/>
      </c>
    </row>
    <row r="274" spans="1:6">
      <c r="A274" s="24" t="str">
        <f>IF(B274="","",Draw!N274)</f>
        <v/>
      </c>
      <c r="B274" s="25" t="str">
        <f>IFERROR(Draw!O274,"")</f>
        <v/>
      </c>
      <c r="C274" s="39" t="str">
        <f>IFERROR(Draw!P274,"")</f>
        <v/>
      </c>
      <c r="D274" s="79"/>
      <c r="E274" s="132">
        <v>2.7299999999999902E-7</v>
      </c>
      <c r="F274" s="133" t="str">
        <f t="shared" si="31"/>
        <v/>
      </c>
    </row>
    <row r="275" spans="1:6">
      <c r="A275" s="24" t="str">
        <f>IF(B275="","",Draw!N275)</f>
        <v/>
      </c>
      <c r="B275" s="25" t="str">
        <f>IFERROR(Draw!O275,"")</f>
        <v/>
      </c>
      <c r="C275" s="39" t="str">
        <f>IFERROR(Draw!P275,"")</f>
        <v/>
      </c>
      <c r="D275" s="79"/>
      <c r="E275" s="132">
        <v>2.7399999999999899E-7</v>
      </c>
      <c r="F275" s="133" t="str">
        <f t="shared" si="31"/>
        <v/>
      </c>
    </row>
    <row r="276" spans="1:6">
      <c r="A276" s="24" t="str">
        <f>IF(B276="","",Draw!N276)</f>
        <v/>
      </c>
      <c r="B276" s="25" t="str">
        <f>IFERROR(Draw!O276,"")</f>
        <v/>
      </c>
      <c r="C276" s="39" t="str">
        <f>IFERROR(Draw!P276,"")</f>
        <v/>
      </c>
      <c r="D276" s="81"/>
      <c r="E276" s="132">
        <v>2.7499999999999901E-7</v>
      </c>
      <c r="F276" s="133" t="str">
        <f t="shared" si="31"/>
        <v/>
      </c>
    </row>
    <row r="277" spans="1:6">
      <c r="A277" s="36"/>
      <c r="B277" s="37"/>
      <c r="C277" s="37"/>
      <c r="D277" s="89"/>
      <c r="E277" s="132">
        <v>2.7599999999999898E-7</v>
      </c>
      <c r="F277" s="133" t="str">
        <f t="shared" si="31"/>
        <v/>
      </c>
    </row>
    <row r="278" spans="1:6">
      <c r="A278" s="24" t="str">
        <f>IF(B278="","",Draw!N278)</f>
        <v/>
      </c>
      <c r="B278" s="25" t="str">
        <f>IFERROR(Draw!O278,"")</f>
        <v/>
      </c>
      <c r="C278" s="39" t="str">
        <f>IFERROR(Draw!P278,"")</f>
        <v/>
      </c>
      <c r="D278" s="78"/>
      <c r="E278" s="132">
        <v>2.76999999999999E-7</v>
      </c>
      <c r="F278" s="133" t="str">
        <f t="shared" si="31"/>
        <v/>
      </c>
    </row>
    <row r="279" spans="1:6">
      <c r="A279" s="24" t="str">
        <f>IF(B279="","",Draw!N279)</f>
        <v/>
      </c>
      <c r="B279" s="25" t="str">
        <f>IFERROR(Draw!O279,"")</f>
        <v/>
      </c>
      <c r="C279" s="39" t="str">
        <f>IFERROR(Draw!P279,"")</f>
        <v/>
      </c>
      <c r="D279" s="79"/>
      <c r="E279" s="132">
        <v>2.7799999999999902E-7</v>
      </c>
      <c r="F279" s="133" t="str">
        <f t="shared" ref="F279:F300" si="32">IF(D279="nt",1000+E279,IF((D279+E279)&gt;5,D279+E279,""))</f>
        <v/>
      </c>
    </row>
    <row r="280" spans="1:6">
      <c r="A280" s="24" t="str">
        <f>IF(B280="","",Draw!N280)</f>
        <v/>
      </c>
      <c r="B280" s="25" t="str">
        <f>IFERROR(Draw!O280,"")</f>
        <v/>
      </c>
      <c r="C280" s="39" t="str">
        <f>IFERROR(Draw!P280,"")</f>
        <v/>
      </c>
      <c r="D280" s="79"/>
      <c r="E280" s="132">
        <v>2.7899999999999899E-7</v>
      </c>
      <c r="F280" s="133" t="str">
        <f t="shared" si="32"/>
        <v/>
      </c>
    </row>
    <row r="281" spans="1:6">
      <c r="A281" s="24" t="str">
        <f>IF(B281="","",Draw!N281)</f>
        <v/>
      </c>
      <c r="B281" s="25" t="str">
        <f>IFERROR(Draw!O281,"")</f>
        <v/>
      </c>
      <c r="C281" s="39" t="str">
        <f>IFERROR(Draw!P281,"")</f>
        <v/>
      </c>
      <c r="D281" s="79"/>
      <c r="E281" s="132">
        <v>2.7999999999999901E-7</v>
      </c>
      <c r="F281" s="133" t="str">
        <f t="shared" si="32"/>
        <v/>
      </c>
    </row>
    <row r="282" spans="1:6">
      <c r="A282" s="24" t="str">
        <f>IF(B282="","",Draw!N282)</f>
        <v/>
      </c>
      <c r="B282" s="25" t="str">
        <f>IFERROR(Draw!O282,"")</f>
        <v/>
      </c>
      <c r="C282" s="39" t="str">
        <f>IFERROR(Draw!P282,"")</f>
        <v/>
      </c>
      <c r="D282" s="81"/>
      <c r="E282" s="132">
        <v>2.8099999999999898E-7</v>
      </c>
      <c r="F282" s="133" t="str">
        <f t="shared" si="32"/>
        <v/>
      </c>
    </row>
    <row r="283" spans="1:6">
      <c r="A283" s="36"/>
      <c r="B283" s="37"/>
      <c r="C283" s="37"/>
      <c r="D283" s="89"/>
      <c r="E283" s="132">
        <v>2.81999999999999E-7</v>
      </c>
      <c r="F283" s="133" t="str">
        <f t="shared" si="32"/>
        <v/>
      </c>
    </row>
    <row r="284" spans="1:6">
      <c r="A284" s="24" t="str">
        <f>IF(B284="","",Draw!N284)</f>
        <v/>
      </c>
      <c r="B284" s="25" t="str">
        <f>IFERROR(Draw!O284,"")</f>
        <v/>
      </c>
      <c r="C284" s="39" t="str">
        <f>IFERROR(Draw!P284,"")</f>
        <v/>
      </c>
      <c r="D284" s="78"/>
      <c r="E284" s="132">
        <v>2.8299999999999897E-7</v>
      </c>
      <c r="F284" s="133" t="str">
        <f t="shared" si="32"/>
        <v/>
      </c>
    </row>
    <row r="285" spans="1:6">
      <c r="A285" s="24" t="str">
        <f>IF(B285="","",Draw!N285)</f>
        <v/>
      </c>
      <c r="B285" s="25" t="str">
        <f>IFERROR(Draw!O285,"")</f>
        <v/>
      </c>
      <c r="C285" s="39" t="str">
        <f>IFERROR(Draw!P285,"")</f>
        <v/>
      </c>
      <c r="D285" s="79"/>
      <c r="E285" s="132">
        <v>2.83999999999999E-7</v>
      </c>
      <c r="F285" s="133" t="str">
        <f t="shared" si="32"/>
        <v/>
      </c>
    </row>
    <row r="286" spans="1:6">
      <c r="A286" s="24" t="str">
        <f>IF(B286="","",Draw!N286)</f>
        <v/>
      </c>
      <c r="B286" s="25" t="str">
        <f>IFERROR(Draw!O286,"")</f>
        <v/>
      </c>
      <c r="C286" s="39" t="str">
        <f>IFERROR(Draw!P286,"")</f>
        <v/>
      </c>
      <c r="D286" s="79"/>
      <c r="E286" s="132">
        <v>2.8499999999999902E-7</v>
      </c>
      <c r="F286" s="133" t="str">
        <f t="shared" si="32"/>
        <v/>
      </c>
    </row>
    <row r="287" spans="1:6">
      <c r="A287" s="24" t="str">
        <f>IF(B287="","",Draw!N287)</f>
        <v/>
      </c>
      <c r="B287" s="25" t="str">
        <f>IFERROR(Draw!O287,"")</f>
        <v/>
      </c>
      <c r="C287" s="39" t="str">
        <f>IFERROR(Draw!P287,"")</f>
        <v/>
      </c>
      <c r="D287" s="79"/>
      <c r="E287" s="132">
        <v>2.8599999999999899E-7</v>
      </c>
      <c r="F287" s="133" t="str">
        <f t="shared" si="32"/>
        <v/>
      </c>
    </row>
    <row r="288" spans="1:6">
      <c r="A288" s="24" t="str">
        <f>IF(B288="","",Draw!N288)</f>
        <v/>
      </c>
      <c r="B288" s="25" t="str">
        <f>IFERROR(Draw!O288,"")</f>
        <v/>
      </c>
      <c r="C288" s="39" t="str">
        <f>IFERROR(Draw!P288,"")</f>
        <v/>
      </c>
      <c r="D288" s="81"/>
      <c r="E288" s="132">
        <v>2.8699999999999901E-7</v>
      </c>
      <c r="F288" s="133" t="str">
        <f t="shared" si="32"/>
        <v/>
      </c>
    </row>
    <row r="289" spans="1:6">
      <c r="A289" s="36"/>
      <c r="B289" s="37"/>
      <c r="C289" s="37"/>
      <c r="D289" s="89"/>
      <c r="E289" s="132">
        <v>2.8799999999999898E-7</v>
      </c>
      <c r="F289" s="133" t="str">
        <f t="shared" si="32"/>
        <v/>
      </c>
    </row>
    <row r="290" spans="1:6">
      <c r="A290" s="24" t="str">
        <f>IF(B290="","",Draw!N290)</f>
        <v/>
      </c>
      <c r="B290" s="25" t="str">
        <f>IFERROR(Draw!O290,"")</f>
        <v/>
      </c>
      <c r="C290" s="39" t="str">
        <f>IFERROR(Draw!P290,"")</f>
        <v/>
      </c>
      <c r="D290" s="78"/>
      <c r="E290" s="132">
        <v>2.88999999999999E-7</v>
      </c>
      <c r="F290" s="133" t="str">
        <f t="shared" si="32"/>
        <v/>
      </c>
    </row>
    <row r="291" spans="1:6">
      <c r="A291" s="24" t="str">
        <f>IF(B291="","",Draw!N291)</f>
        <v/>
      </c>
      <c r="B291" s="25" t="str">
        <f>IFERROR(Draw!O291,"")</f>
        <v/>
      </c>
      <c r="C291" s="39" t="str">
        <f>IFERROR(Draw!P291,"")</f>
        <v/>
      </c>
      <c r="D291" s="79"/>
      <c r="E291" s="132">
        <v>2.8999999999999902E-7</v>
      </c>
      <c r="F291" s="133" t="str">
        <f t="shared" si="32"/>
        <v/>
      </c>
    </row>
    <row r="292" spans="1:6">
      <c r="A292" s="24" t="str">
        <f>IF(B292="","",Draw!N292)</f>
        <v/>
      </c>
      <c r="B292" s="25" t="str">
        <f>IFERROR(Draw!O292,"")</f>
        <v/>
      </c>
      <c r="C292" s="39" t="str">
        <f>IFERROR(Draw!P292,"")</f>
        <v/>
      </c>
      <c r="D292" s="79"/>
      <c r="E292" s="132">
        <v>2.9099999999999899E-7</v>
      </c>
      <c r="F292" s="133" t="str">
        <f t="shared" si="32"/>
        <v/>
      </c>
    </row>
    <row r="293" spans="1:6">
      <c r="A293" s="24" t="str">
        <f>IF(B293="","",Draw!N293)</f>
        <v/>
      </c>
      <c r="B293" s="25" t="str">
        <f>IFERROR(Draw!O293,"")</f>
        <v/>
      </c>
      <c r="C293" s="39" t="str">
        <f>IFERROR(Draw!P293,"")</f>
        <v/>
      </c>
      <c r="D293" s="79"/>
      <c r="E293" s="132">
        <v>2.9199999999999901E-7</v>
      </c>
      <c r="F293" s="133" t="str">
        <f t="shared" si="32"/>
        <v/>
      </c>
    </row>
    <row r="294" spans="1:6">
      <c r="A294" s="24" t="str">
        <f>IF(B294="","",Draw!N294)</f>
        <v/>
      </c>
      <c r="B294" s="25" t="str">
        <f>IFERROR(Draw!O294,"")</f>
        <v/>
      </c>
      <c r="C294" s="39" t="str">
        <f>IFERROR(Draw!P294,"")</f>
        <v/>
      </c>
      <c r="D294" s="81"/>
      <c r="E294" s="132">
        <v>2.9299999999999898E-7</v>
      </c>
      <c r="F294" s="133" t="str">
        <f t="shared" si="32"/>
        <v/>
      </c>
    </row>
    <row r="295" spans="1:6">
      <c r="A295" s="36"/>
      <c r="B295" s="37"/>
      <c r="C295" s="37"/>
      <c r="D295" s="89"/>
      <c r="E295" s="132">
        <v>2.9399999999999901E-7</v>
      </c>
      <c r="F295" s="133" t="str">
        <f t="shared" si="32"/>
        <v/>
      </c>
    </row>
    <row r="296" spans="1:6">
      <c r="A296" s="24" t="str">
        <f>IF(B296="","",Draw!N296)</f>
        <v/>
      </c>
      <c r="B296" s="25" t="str">
        <f>IFERROR(Draw!O296,"")</f>
        <v/>
      </c>
      <c r="C296" s="39" t="str">
        <f>IFERROR(Draw!P296,"")</f>
        <v/>
      </c>
      <c r="D296" s="78"/>
      <c r="E296" s="132">
        <v>2.9499999999999898E-7</v>
      </c>
      <c r="F296" s="133" t="str">
        <f t="shared" si="32"/>
        <v/>
      </c>
    </row>
    <row r="297" spans="1:6">
      <c r="A297" s="24" t="str">
        <f>IF(B297="","",Draw!N297)</f>
        <v/>
      </c>
      <c r="B297" s="25" t="str">
        <f>IFERROR(Draw!O297,"")</f>
        <v/>
      </c>
      <c r="C297" s="39" t="str">
        <f>IFERROR(Draw!P297,"")</f>
        <v/>
      </c>
      <c r="D297" s="79"/>
      <c r="E297" s="132">
        <v>2.95999999999999E-7</v>
      </c>
      <c r="F297" s="133" t="str">
        <f t="shared" si="32"/>
        <v/>
      </c>
    </row>
    <row r="298" spans="1:6">
      <c r="A298" s="24" t="str">
        <f>IF(B298="","",Draw!N298)</f>
        <v/>
      </c>
      <c r="B298" s="25" t="str">
        <f>IFERROR(Draw!O298,"")</f>
        <v/>
      </c>
      <c r="C298" s="39" t="str">
        <f>IFERROR(Draw!P298,"")</f>
        <v/>
      </c>
      <c r="D298" s="79"/>
      <c r="E298" s="132">
        <v>2.9699999999999902E-7</v>
      </c>
      <c r="F298" s="133" t="str">
        <f t="shared" si="32"/>
        <v/>
      </c>
    </row>
    <row r="299" spans="1:6">
      <c r="A299" s="24" t="str">
        <f>IF(B299="","",Draw!N299)</f>
        <v/>
      </c>
      <c r="B299" s="25" t="str">
        <f>IFERROR(Draw!O299,"")</f>
        <v/>
      </c>
      <c r="C299" s="39" t="str">
        <f>IFERROR(Draw!P299,"")</f>
        <v/>
      </c>
      <c r="D299" s="79"/>
      <c r="E299" s="132">
        <v>2.9799999999999899E-7</v>
      </c>
      <c r="F299" s="133" t="str">
        <f t="shared" si="32"/>
        <v/>
      </c>
    </row>
    <row r="300" spans="1:6">
      <c r="A300" s="24" t="str">
        <f>IF(B300="","",Draw!N300)</f>
        <v/>
      </c>
      <c r="B300" s="25" t="str">
        <f>IFERROR(Draw!O300,"")</f>
        <v/>
      </c>
      <c r="C300" s="39" t="str">
        <f>IFERROR(Draw!P300,"")</f>
        <v/>
      </c>
      <c r="D300" s="79"/>
      <c r="E300" s="132">
        <v>2.9899999999999901E-7</v>
      </c>
      <c r="F300" s="133" t="str">
        <f t="shared" si="32"/>
        <v/>
      </c>
    </row>
  </sheetData>
  <sheetProtection sheet="1" selectLockedCells="1"/>
  <mergeCells count="5">
    <mergeCell ref="L4:L8"/>
    <mergeCell ref="L10:L14"/>
    <mergeCell ref="L16:L20"/>
    <mergeCell ref="L22:L26"/>
    <mergeCell ref="L28:L32"/>
  </mergeCells>
  <conditionalFormatting sqref="A2:D300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dataValidations count="1">
    <dataValidation type="list" allowBlank="1" showInputMessage="1" showErrorMessage="1" sqref="J9">
      <formula1>$I$12:$I$17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0"/>
  <sheetViews>
    <sheetView workbookViewId="0">
      <pane ySplit="1" topLeftCell="A9" activePane="bottomLeft" state="frozen"/>
      <selection pane="bottomLeft" activeCell="L9" sqref="L9"/>
    </sheetView>
  </sheetViews>
  <sheetFormatPr defaultRowHeight="15"/>
  <cols>
    <col min="1" max="7" width="9.140625" style="1"/>
    <col min="10" max="10" width="20.140625" customWidth="1"/>
    <col min="11" max="11" width="16" bestFit="1" customWidth="1"/>
  </cols>
  <sheetData>
    <row r="1" spans="1:14" ht="21" customHeight="1" thickBot="1">
      <c r="A1" s="2" t="s">
        <v>11</v>
      </c>
      <c r="B1" s="17" t="s">
        <v>3</v>
      </c>
      <c r="C1" s="17" t="s">
        <v>4</v>
      </c>
      <c r="D1" s="17" t="s">
        <v>5</v>
      </c>
      <c r="E1" s="17" t="s">
        <v>6</v>
      </c>
      <c r="F1" s="87" t="s">
        <v>13</v>
      </c>
      <c r="G1" s="19"/>
    </row>
    <row r="2" spans="1:14" ht="15.75" thickBot="1">
      <c r="A2" s="3" t="str">
        <f>IFERROR(VLOOKUP(Youth!F2,$H$3:$I$7,2,TRUE),"")</f>
        <v/>
      </c>
      <c r="B2" s="10" t="str">
        <f>IFERROR(IF(A2=$B$1,Youth!F2,""),"")</f>
        <v/>
      </c>
      <c r="C2" s="10" t="str">
        <f>IFERROR(IF(A2=$C$1,Youth!F2,""),"")</f>
        <v/>
      </c>
      <c r="D2" s="10" t="str">
        <f>IFERROR(IF(A2=$D$1,Youth!F2,""),"")</f>
        <v/>
      </c>
      <c r="E2" s="10" t="str">
        <f>IFERROR(IF($A2=$E$1,Youth!F2,""),"")</f>
        <v/>
      </c>
      <c r="F2" s="10" t="str">
        <f>IFERROR(IF(A2=$F$1,Youth!F2,""),"")</f>
        <v/>
      </c>
      <c r="G2" s="20"/>
    </row>
    <row r="3" spans="1:14">
      <c r="A3" s="3" t="str">
        <f>IFERROR(VLOOKUP(Youth!F3,$H$3:$I$7,2,TRUE),"")</f>
        <v/>
      </c>
      <c r="B3" s="10" t="str">
        <f>IFERROR(IF(A3=$B$1,Youth!F3,""),"")</f>
        <v/>
      </c>
      <c r="C3" s="10" t="str">
        <f>IFERROR(IF(A3=$C$1,Youth!F3,""),"")</f>
        <v/>
      </c>
      <c r="D3" s="10" t="str">
        <f>IFERROR(IF(A3=$D$1,Youth!F3,""),"")</f>
        <v/>
      </c>
      <c r="E3" s="10" t="str">
        <f>IFERROR(IF($A3=$E$1,Youth!F3,""),"")</f>
        <v/>
      </c>
      <c r="F3" s="10" t="str">
        <f>IFERROR(IF(A3=$F$1,Youth!F3,""),"")</f>
        <v/>
      </c>
      <c r="G3" s="20"/>
      <c r="H3" s="11">
        <f>MIN(Youth!D:D)</f>
        <v>0</v>
      </c>
      <c r="I3" s="14" t="s">
        <v>3</v>
      </c>
      <c r="J3" s="96"/>
    </row>
    <row r="4" spans="1:14">
      <c r="A4" s="3" t="str">
        <f>IFERROR(VLOOKUP(Youth!F4,$H$3:$I$7,2,TRUE),"")</f>
        <v/>
      </c>
      <c r="B4" s="10" t="str">
        <f>IFERROR(IF(A4=$B$1,Youth!F4,""),"")</f>
        <v/>
      </c>
      <c r="C4" s="10" t="str">
        <f>IFERROR(IF(A4=$C$1,Youth!F4,""),"")</f>
        <v/>
      </c>
      <c r="D4" s="10" t="str">
        <f>IFERROR(IF(A4=$D$1,Youth!F4,""),"")</f>
        <v/>
      </c>
      <c r="E4" s="10" t="str">
        <f>IFERROR(IF($A4=$E$1,Youth!F4,""),"")</f>
        <v/>
      </c>
      <c r="F4" s="10" t="str">
        <f>IFERROR(IF(A4=$F$1,Youth!F4,""),"")</f>
        <v/>
      </c>
      <c r="G4" s="20"/>
      <c r="H4" s="12">
        <f>H3+0.5</f>
        <v>0.5</v>
      </c>
      <c r="I4" s="15" t="s">
        <v>4</v>
      </c>
      <c r="J4" s="96"/>
    </row>
    <row r="5" spans="1:14">
      <c r="A5" s="3" t="str">
        <f>IFERROR(VLOOKUP(Youth!F5,$H$3:$I$7,2,TRUE),"")</f>
        <v/>
      </c>
      <c r="B5" s="10" t="str">
        <f>IFERROR(IF(A5=$B$1,Youth!F5,""),"")</f>
        <v/>
      </c>
      <c r="C5" s="10" t="str">
        <f>IFERROR(IF(A5=$C$1,Youth!F5,""),"")</f>
        <v/>
      </c>
      <c r="D5" s="10" t="str">
        <f>IFERROR(IF(A5=$D$1,Youth!F5,""),"")</f>
        <v/>
      </c>
      <c r="E5" s="10" t="str">
        <f>IFERROR(IF($A5=$E$1,Youth!F5,""),"")</f>
        <v/>
      </c>
      <c r="F5" s="10" t="str">
        <f>IFERROR(IF(A5=$F$1,Youth!F5,""),"")</f>
        <v/>
      </c>
      <c r="G5" s="20"/>
      <c r="H5" s="12">
        <f>H4+0.5</f>
        <v>1</v>
      </c>
      <c r="I5" s="15" t="s">
        <v>5</v>
      </c>
      <c r="J5" s="96"/>
    </row>
    <row r="6" spans="1:14">
      <c r="A6" s="3" t="str">
        <f>IFERROR(VLOOKUP(Youth!F6,$H$3:$I$7,2,TRUE),"")</f>
        <v/>
      </c>
      <c r="B6" s="10" t="str">
        <f>IFERROR(IF(A6=$B$1,Youth!F6,""),"")</f>
        <v/>
      </c>
      <c r="C6" s="10" t="str">
        <f>IFERROR(IF(A6=$C$1,Youth!F6,""),"")</f>
        <v/>
      </c>
      <c r="D6" s="10" t="str">
        <f>IFERROR(IF(A6=$D$1,Youth!F6,""),"")</f>
        <v/>
      </c>
      <c r="E6" s="10" t="str">
        <f>IFERROR(IF($A6=$E$1,Youth!F6,""),"")</f>
        <v/>
      </c>
      <c r="F6" s="10" t="str">
        <f>IFERROR(IF(A6=$F$1,Youth!F6,""),"")</f>
        <v/>
      </c>
      <c r="G6" s="20"/>
      <c r="H6" s="12">
        <f>IF(MAX('1st Open'!$A$2:$A$300)&gt;=75,H5+0.5,H5+1)</f>
        <v>2</v>
      </c>
      <c r="I6" s="15" t="s">
        <v>6</v>
      </c>
      <c r="J6" s="96"/>
    </row>
    <row r="7" spans="1:14" ht="15.75" thickBot="1">
      <c r="A7" s="3" t="str">
        <f>IFERROR(VLOOKUP(Youth!F7,$H$3:$I$7,2,TRUE),"")</f>
        <v/>
      </c>
      <c r="B7" s="10" t="str">
        <f>IFERROR(IF(A7=$B$1,Youth!F7,""),"")</f>
        <v/>
      </c>
      <c r="C7" s="10" t="str">
        <f>IFERROR(IF(A7=$C$1,Youth!F7,""),"")</f>
        <v/>
      </c>
      <c r="D7" s="10" t="str">
        <f>IFERROR(IF(A7=$D$1,Youth!F7,""),"")</f>
        <v/>
      </c>
      <c r="E7" s="10" t="str">
        <f>IFERROR(IF($A7=$E$1,Youth!F7,""),"")</f>
        <v/>
      </c>
      <c r="F7" s="10" t="str">
        <f>IFERROR(IF(A7=$F$1,Youth!F7,""),"")</f>
        <v/>
      </c>
      <c r="G7" s="20"/>
      <c r="H7" s="13" t="str">
        <f>IF(MAX('1st Open'!$A$2:$A$300)&gt;=75,H6+0.5,"-")</f>
        <v>-</v>
      </c>
      <c r="I7" s="16" t="s">
        <v>13</v>
      </c>
    </row>
    <row r="8" spans="1:14" ht="15.75" thickBot="1">
      <c r="A8" s="3" t="str">
        <f>IFERROR(VLOOKUP(Youth!F8,$H$3:$I$7,2,TRUE),"")</f>
        <v/>
      </c>
      <c r="B8" s="10" t="str">
        <f>IFERROR(IF(A8=$B$1,Youth!F8,""),"")</f>
        <v/>
      </c>
      <c r="C8" s="10" t="str">
        <f>IFERROR(IF(A8=$C$1,Youth!F8,""),"")</f>
        <v/>
      </c>
      <c r="D8" s="10" t="str">
        <f>IFERROR(IF(A8=$D$1,Youth!F8,""),"")</f>
        <v/>
      </c>
      <c r="E8" s="10" t="str">
        <f>IFERROR(IF($A8=$E$1,Youth!F8,""),"")</f>
        <v/>
      </c>
      <c r="F8" s="10" t="str">
        <f>IFERROR(IF(A8=$F$1,Youth!F8,""),"")</f>
        <v/>
      </c>
      <c r="G8" s="20"/>
      <c r="I8" s="9"/>
      <c r="J8" s="9"/>
    </row>
    <row r="9" spans="1:14" ht="15.75" thickBot="1">
      <c r="A9" s="3" t="str">
        <f>IFERROR(VLOOKUP(Youth!F9,$H$3:$I$7,2,TRUE),"")</f>
        <v/>
      </c>
      <c r="B9" s="10" t="str">
        <f>IFERROR(IF(A9=$B$1,Youth!F9,""),"")</f>
        <v/>
      </c>
      <c r="C9" s="10" t="str">
        <f>IFERROR(IF(A9=$C$1,Youth!F9,""),"")</f>
        <v/>
      </c>
      <c r="D9" s="10" t="str">
        <f>IFERROR(IF(A9=$D$1,Youth!F9,""),"")</f>
        <v/>
      </c>
      <c r="E9" s="10" t="str">
        <f>IFERROR(IF($A9=$E$1,Youth!F9,""),"")</f>
        <v/>
      </c>
      <c r="F9" s="10" t="str">
        <f>IFERROR(IF(A9=$F$1,Youth!F9,""),"")</f>
        <v/>
      </c>
      <c r="G9" s="20"/>
      <c r="H9" s="99" t="s">
        <v>11</v>
      </c>
      <c r="I9" s="100" t="s">
        <v>8</v>
      </c>
      <c r="J9" s="100" t="s">
        <v>0</v>
      </c>
      <c r="K9" s="100" t="s">
        <v>1</v>
      </c>
      <c r="L9" s="100" t="s">
        <v>9</v>
      </c>
      <c r="M9" s="101" t="s">
        <v>10</v>
      </c>
    </row>
    <row r="10" spans="1:14">
      <c r="A10" s="3" t="str">
        <f>IFERROR(VLOOKUP(Youth!F10,$H$3:$I$7,2,TRUE),"")</f>
        <v/>
      </c>
      <c r="B10" s="10" t="str">
        <f>IFERROR(IF(A10=$B$1,Youth!F10,""),"")</f>
        <v/>
      </c>
      <c r="C10" s="10" t="str">
        <f>IFERROR(IF(A10=$C$1,Youth!F10,""),"")</f>
        <v/>
      </c>
      <c r="D10" s="10" t="str">
        <f>IFERROR(IF(A10=$D$1,Youth!F10,""),"")</f>
        <v/>
      </c>
      <c r="E10" s="10" t="str">
        <f>IFERROR(IF($A10=$E$1,Youth!F10,""),"")</f>
        <v/>
      </c>
      <c r="F10" s="10" t="str">
        <f>IFERROR(IF(A10=$F$1,Youth!F10,""),"")</f>
        <v/>
      </c>
      <c r="G10" s="20" t="s">
        <v>21</v>
      </c>
      <c r="H10" s="185" t="s">
        <v>3</v>
      </c>
      <c r="I10" s="97" t="str">
        <f>IF(J10="-","-",G10)</f>
        <v>-</v>
      </c>
      <c r="J10" s="97" t="str">
        <f>IFERROR(INDEX(Youth!B:F,MATCH(L10,Youth!$F:$F,0),1),"-")</f>
        <v>-</v>
      </c>
      <c r="K10" s="97" t="str">
        <f>IFERROR(INDEX(Youth!$B:$F,MATCH(L10,Youth!$F:$F,0),2),"-")</f>
        <v>-</v>
      </c>
      <c r="L10" s="10" t="str">
        <f>IFERROR(SMALL($B$2:$B$300,N10),"-")</f>
        <v>-</v>
      </c>
      <c r="M10" s="98"/>
      <c r="N10">
        <v>1</v>
      </c>
    </row>
    <row r="11" spans="1:14">
      <c r="A11" s="3" t="str">
        <f>IFERROR(VLOOKUP(Youth!F11,$H$3:$I$7,2,TRUE),"")</f>
        <v/>
      </c>
      <c r="B11" s="10" t="str">
        <f>IFERROR(IF(A11=$B$1,Youth!F11,""),"")</f>
        <v/>
      </c>
      <c r="C11" s="10" t="str">
        <f>IFERROR(IF(A11=$C$1,Youth!F11,""),"")</f>
        <v/>
      </c>
      <c r="D11" s="10" t="str">
        <f>IFERROR(IF(A11=$D$1,Youth!F11,""),"")</f>
        <v/>
      </c>
      <c r="E11" s="10" t="str">
        <f>IFERROR(IF($A11=$E$1,Youth!F11,""),"")</f>
        <v/>
      </c>
      <c r="F11" s="10" t="str">
        <f>IFERROR(IF(A11=$F$1,Youth!F11,""),"")</f>
        <v/>
      </c>
      <c r="G11" s="20" t="s">
        <v>22</v>
      </c>
      <c r="H11" s="186"/>
      <c r="I11" s="97" t="str">
        <f>IF(J11="-","-",G11)</f>
        <v>-</v>
      </c>
      <c r="J11" s="97" t="str">
        <f>IFERROR(INDEX(Youth!B:F,MATCH(L11,Youth!$F:$F,0),1),"-")</f>
        <v>-</v>
      </c>
      <c r="K11" s="97" t="str">
        <f>IFERROR(INDEX(Youth!$B:$F,MATCH(L11,Youth!$F:$F,0),2),"-")</f>
        <v>-</v>
      </c>
      <c r="L11" s="10" t="str">
        <f>IFERROR(SMALL($B$2:$B$300,N11),"-")</f>
        <v>-</v>
      </c>
      <c r="M11" s="7"/>
      <c r="N11">
        <v>2</v>
      </c>
    </row>
    <row r="12" spans="1:14">
      <c r="A12" s="3" t="str">
        <f>IFERROR(VLOOKUP(Youth!F12,$H$3:$I$7,2,TRUE),"")</f>
        <v/>
      </c>
      <c r="B12" s="10" t="str">
        <f>IFERROR(IF(A12=$B$1,Youth!F12,""),"")</f>
        <v/>
      </c>
      <c r="C12" s="10" t="str">
        <f>IFERROR(IF(A12=$C$1,Youth!F12,""),"")</f>
        <v/>
      </c>
      <c r="D12" s="10" t="str">
        <f>IFERROR(IF(A12=$D$1,Youth!F12,""),"")</f>
        <v/>
      </c>
      <c r="E12" s="10" t="str">
        <f>IFERROR(IF($A12=$E$1,Youth!F12,""),"")</f>
        <v/>
      </c>
      <c r="F12" s="10" t="str">
        <f>IFERROR(IF(A12=$F$1,Youth!F12,""),"")</f>
        <v/>
      </c>
      <c r="G12" s="20" t="s">
        <v>26</v>
      </c>
      <c r="H12" s="186"/>
      <c r="I12" s="97" t="str">
        <f>IF(J12="-","-",G12)</f>
        <v>-</v>
      </c>
      <c r="J12" s="97" t="str">
        <f>IFERROR(INDEX(Youth!B:F,MATCH(L12,Youth!$F:$F,0),1),"-")</f>
        <v>-</v>
      </c>
      <c r="K12" s="97" t="str">
        <f>IFERROR(INDEX(Youth!$B:$F,MATCH(L12,Youth!$F:$F,0),2),"-")</f>
        <v>-</v>
      </c>
      <c r="L12" s="10" t="str">
        <f>IFERROR(SMALL($B$2:$B$300,N12),"-")</f>
        <v>-</v>
      </c>
      <c r="M12" s="7"/>
      <c r="N12">
        <v>3</v>
      </c>
    </row>
    <row r="13" spans="1:14">
      <c r="A13" s="3" t="str">
        <f>IFERROR(VLOOKUP(Youth!F13,$H$3:$I$7,2,TRUE),"")</f>
        <v/>
      </c>
      <c r="B13" s="10" t="str">
        <f>IFERROR(IF(A13=$B$1,Youth!F13,""),"")</f>
        <v/>
      </c>
      <c r="C13" s="10" t="str">
        <f>IFERROR(IF(A13=$C$1,Youth!F13,""),"")</f>
        <v/>
      </c>
      <c r="D13" s="10" t="str">
        <f>IFERROR(IF(A13=$D$1,Youth!F13,""),"")</f>
        <v/>
      </c>
      <c r="E13" s="10" t="str">
        <f>IFERROR(IF($A13=$E$1,Youth!F13,""),"")</f>
        <v/>
      </c>
      <c r="F13" s="10" t="str">
        <f>IFERROR(IF(A13=$F$1,Youth!F13,""),"")</f>
        <v/>
      </c>
      <c r="G13" s="20" t="s">
        <v>27</v>
      </c>
      <c r="H13" s="186"/>
      <c r="I13" s="97" t="str">
        <f>IF(J13="-","-",G13)</f>
        <v>-</v>
      </c>
      <c r="J13" s="97" t="str">
        <f>IFERROR(INDEX(Youth!B:F,MATCH(L13,Youth!$F:$F,0),1),"-")</f>
        <v>-</v>
      </c>
      <c r="K13" s="97" t="str">
        <f>IFERROR(INDEX(Youth!$B:$F,MATCH(L13,Youth!$F:$F,0),2),"-")</f>
        <v>-</v>
      </c>
      <c r="L13" s="10" t="str">
        <f>IFERROR(SMALL($B$2:$B$300,N13),"-")</f>
        <v>-</v>
      </c>
      <c r="M13" s="7"/>
      <c r="N13">
        <v>4</v>
      </c>
    </row>
    <row r="14" spans="1:14">
      <c r="A14" s="3" t="str">
        <f>IFERROR(VLOOKUP(Youth!F14,$H$3:$I$7,2,TRUE),"")</f>
        <v/>
      </c>
      <c r="B14" s="10" t="str">
        <f>IFERROR(IF(A14=$B$1,Youth!F14,""),"")</f>
        <v/>
      </c>
      <c r="C14" s="10" t="str">
        <f>IFERROR(IF(A14=$C$1,Youth!F14,""),"")</f>
        <v/>
      </c>
      <c r="D14" s="10" t="str">
        <f>IFERROR(IF(A14=$D$1,Youth!F14,""),"")</f>
        <v/>
      </c>
      <c r="E14" s="10" t="str">
        <f>IFERROR(IF($A14=$E$1,Youth!F14,""),"")</f>
        <v/>
      </c>
      <c r="F14" s="10" t="str">
        <f>IFERROR(IF(A14=$F$1,Youth!F14,""),"")</f>
        <v/>
      </c>
      <c r="G14" s="20" t="s">
        <v>28</v>
      </c>
      <c r="H14" s="186"/>
      <c r="I14" s="97" t="str">
        <f>IF(J14="-","-",G14)</f>
        <v>-</v>
      </c>
      <c r="J14" s="97" t="str">
        <f>IFERROR(INDEX(Youth!B:F,MATCH(L14,Youth!$F:$F,0),1),"-")</f>
        <v>-</v>
      </c>
      <c r="K14" s="97" t="str">
        <f>IFERROR(INDEX(Youth!$B:$F,MATCH(L14,Youth!$F:$F,0),2),"-")</f>
        <v>-</v>
      </c>
      <c r="L14" s="10" t="str">
        <f>IFERROR(SMALL($B$2:$B$300,N14),"-")</f>
        <v>-</v>
      </c>
      <c r="M14" s="7"/>
      <c r="N14">
        <v>5</v>
      </c>
    </row>
    <row r="15" spans="1:14">
      <c r="A15" s="3" t="str">
        <f>IFERROR(VLOOKUP(Youth!F15,$H$3:$I$7,2,TRUE),"")</f>
        <v/>
      </c>
      <c r="B15" s="10" t="str">
        <f>IFERROR(IF(A15=$B$1,Youth!F15,""),"")</f>
        <v/>
      </c>
      <c r="C15" s="10" t="str">
        <f>IFERROR(IF(A15=$C$1,Youth!F15,""),"")</f>
        <v/>
      </c>
      <c r="D15" s="10" t="str">
        <f>IFERROR(IF(A15=$D$1,Youth!F15,""),"")</f>
        <v/>
      </c>
      <c r="E15" s="10" t="str">
        <f>IFERROR(IF($A15=$E$1,Youth!F15,""),"")</f>
        <v/>
      </c>
      <c r="F15" s="10" t="str">
        <f>IFERROR(IF(A15=$F$1,Youth!F15,""),"")</f>
        <v/>
      </c>
      <c r="G15" s="20"/>
      <c r="H15" s="6"/>
      <c r="I15" s="22"/>
      <c r="J15" s="22"/>
      <c r="K15" s="22"/>
      <c r="L15" s="102"/>
      <c r="M15" s="7"/>
    </row>
    <row r="16" spans="1:14">
      <c r="A16" s="3" t="str">
        <f>IFERROR(VLOOKUP(Youth!F16,$H$3:$I$7,2,TRUE),"")</f>
        <v/>
      </c>
      <c r="B16" s="10" t="str">
        <f>IFERROR(IF(A16=$B$1,Youth!F16,""),"")</f>
        <v/>
      </c>
      <c r="C16" s="10" t="str">
        <f>IFERROR(IF(A16=$C$1,Youth!F16,""),"")</f>
        <v/>
      </c>
      <c r="D16" s="10" t="str">
        <f>IFERROR(IF(A16=$D$1,Youth!F16,""),"")</f>
        <v/>
      </c>
      <c r="E16" s="10" t="str">
        <f>IFERROR(IF($A16=$E$1,Youth!F16,""),"")</f>
        <v/>
      </c>
      <c r="F16" s="10" t="str">
        <f>IFERROR(IF(A16=$F$1,Youth!F16,""),"")</f>
        <v/>
      </c>
      <c r="G16" s="20" t="s">
        <v>21</v>
      </c>
      <c r="H16" s="186" t="s">
        <v>4</v>
      </c>
      <c r="I16" s="21" t="str">
        <f>IF(J16="-","-",G16)</f>
        <v>-</v>
      </c>
      <c r="J16" s="21" t="str">
        <f>IFERROR(INDEX(Youth!B:F,MATCH(L16,Youth!F:F,0),1),"-")</f>
        <v>-</v>
      </c>
      <c r="K16" s="21" t="str">
        <f>IFERROR(INDEX(Youth!B:F,MATCH(L16,Youth!F:F,0),2),"-")</f>
        <v>-</v>
      </c>
      <c r="L16" s="4" t="str">
        <f>IFERROR(SMALL($C$2:$C$300,N16),"-")</f>
        <v>-</v>
      </c>
      <c r="M16" s="7"/>
      <c r="N16">
        <v>1</v>
      </c>
    </row>
    <row r="17" spans="1:14">
      <c r="A17" s="3" t="str">
        <f>IFERROR(VLOOKUP(Youth!F17,$H$3:$I$7,2,TRUE),"")</f>
        <v/>
      </c>
      <c r="B17" s="10" t="str">
        <f>IFERROR(IF(A17=$B$1,Youth!F17,""),"")</f>
        <v/>
      </c>
      <c r="C17" s="10" t="str">
        <f>IFERROR(IF(A17=$C$1,Youth!F17,""),"")</f>
        <v/>
      </c>
      <c r="D17" s="10" t="str">
        <f>IFERROR(IF(A17=$D$1,Youth!F17,""),"")</f>
        <v/>
      </c>
      <c r="E17" s="10" t="str">
        <f>IFERROR(IF($A17=$E$1,Youth!F17,""),"")</f>
        <v/>
      </c>
      <c r="F17" s="10" t="str">
        <f>IFERROR(IF(A17=$F$1,Youth!F17,""),"")</f>
        <v/>
      </c>
      <c r="G17" s="20" t="s">
        <v>22</v>
      </c>
      <c r="H17" s="186"/>
      <c r="I17" s="21" t="str">
        <f t="shared" ref="I17:I20" si="0">IF(J17="-","-",G17)</f>
        <v>-</v>
      </c>
      <c r="J17" s="21" t="str">
        <f>IFERROR(INDEX(Youth!B:F,MATCH(L17,Youth!F:F,0),1),"-")</f>
        <v>-</v>
      </c>
      <c r="K17" s="21" t="str">
        <f>IFERROR(INDEX(Youth!B:F,MATCH(L17,Youth!F:F,0),2),"-")</f>
        <v>-</v>
      </c>
      <c r="L17" s="4" t="str">
        <f t="shared" ref="L17:L20" si="1">IFERROR(SMALL($C$2:$C$300,N17),"-")</f>
        <v>-</v>
      </c>
      <c r="M17" s="7"/>
      <c r="N17">
        <v>2</v>
      </c>
    </row>
    <row r="18" spans="1:14">
      <c r="A18" s="3" t="str">
        <f>IFERROR(VLOOKUP(Youth!F18,$H$3:$I$7,2,TRUE),"")</f>
        <v/>
      </c>
      <c r="B18" s="10" t="str">
        <f>IFERROR(IF(A18=$B$1,Youth!F18,""),"")</f>
        <v/>
      </c>
      <c r="C18" s="10" t="str">
        <f>IFERROR(IF(A18=$C$1,Youth!F18,""),"")</f>
        <v/>
      </c>
      <c r="D18" s="10" t="str">
        <f>IFERROR(IF(A18=$D$1,Youth!F18,""),"")</f>
        <v/>
      </c>
      <c r="E18" s="10" t="str">
        <f>IFERROR(IF($A18=$E$1,Youth!F18,""),"")</f>
        <v/>
      </c>
      <c r="F18" s="10" t="str">
        <f>IFERROR(IF(A18=$F$1,Youth!F18,""),"")</f>
        <v/>
      </c>
      <c r="G18" s="20" t="s">
        <v>26</v>
      </c>
      <c r="H18" s="186"/>
      <c r="I18" s="21" t="str">
        <f t="shared" si="0"/>
        <v>-</v>
      </c>
      <c r="J18" s="21" t="str">
        <f>IFERROR(INDEX(Youth!B:F,MATCH(L18,Youth!F:F,0),1),"-")</f>
        <v>-</v>
      </c>
      <c r="K18" s="21" t="str">
        <f>IFERROR(INDEX(Youth!B:F,MATCH(L18,Youth!F:F,0),2),"-")</f>
        <v>-</v>
      </c>
      <c r="L18" s="4" t="str">
        <f t="shared" si="1"/>
        <v>-</v>
      </c>
      <c r="M18" s="7"/>
      <c r="N18">
        <v>3</v>
      </c>
    </row>
    <row r="19" spans="1:14">
      <c r="A19" s="3" t="str">
        <f>IFERROR(VLOOKUP(Youth!F19,$H$3:$I$7,2,TRUE),"")</f>
        <v/>
      </c>
      <c r="B19" s="10" t="str">
        <f>IFERROR(IF(A19=$B$1,Youth!F19,""),"")</f>
        <v/>
      </c>
      <c r="C19" s="10" t="str">
        <f>IFERROR(IF(A19=$C$1,Youth!F19,""),"")</f>
        <v/>
      </c>
      <c r="D19" s="10" t="str">
        <f>IFERROR(IF(A19=$D$1,Youth!F19,""),"")</f>
        <v/>
      </c>
      <c r="E19" s="10" t="str">
        <f>IFERROR(IF($A19=$E$1,Youth!F19,""),"")</f>
        <v/>
      </c>
      <c r="F19" s="10" t="str">
        <f>IFERROR(IF(A19=$F$1,Youth!F19,""),"")</f>
        <v/>
      </c>
      <c r="G19" s="20" t="s">
        <v>27</v>
      </c>
      <c r="H19" s="186"/>
      <c r="I19" s="21" t="str">
        <f t="shared" si="0"/>
        <v>-</v>
      </c>
      <c r="J19" s="21" t="str">
        <f>IFERROR(INDEX(Youth!B:F,MATCH(L19,Youth!F:F,0),1),"-")</f>
        <v>-</v>
      </c>
      <c r="K19" s="21" t="str">
        <f>IFERROR(INDEX(Youth!B:F,MATCH(L19,Youth!F:F,0),2),"-")</f>
        <v>-</v>
      </c>
      <c r="L19" s="4" t="str">
        <f t="shared" si="1"/>
        <v>-</v>
      </c>
      <c r="M19" s="7"/>
      <c r="N19">
        <v>4</v>
      </c>
    </row>
    <row r="20" spans="1:14">
      <c r="A20" s="3" t="str">
        <f>IFERROR(VLOOKUP(Youth!F20,$H$3:$I$7,2,TRUE),"")</f>
        <v/>
      </c>
      <c r="B20" s="10" t="str">
        <f>IFERROR(IF(A20=$B$1,Youth!F20,""),"")</f>
        <v/>
      </c>
      <c r="C20" s="10" t="str">
        <f>IFERROR(IF(A20=$C$1,Youth!F20,""),"")</f>
        <v/>
      </c>
      <c r="D20" s="10" t="str">
        <f>IFERROR(IF(A20=$D$1,Youth!F20,""),"")</f>
        <v/>
      </c>
      <c r="E20" s="10" t="str">
        <f>IFERROR(IF($A20=$E$1,Youth!F20,""),"")</f>
        <v/>
      </c>
      <c r="F20" s="10" t="str">
        <f>IFERROR(IF(A20=$F$1,Youth!F20,""),"")</f>
        <v/>
      </c>
      <c r="G20" s="20" t="s">
        <v>28</v>
      </c>
      <c r="H20" s="186"/>
      <c r="I20" s="21" t="str">
        <f t="shared" si="0"/>
        <v>-</v>
      </c>
      <c r="J20" s="21" t="str">
        <f>IFERROR(INDEX(Youth!B:F,MATCH(L20,Youth!F:F,0),1),"-")</f>
        <v>-</v>
      </c>
      <c r="K20" s="21" t="str">
        <f>IFERROR(INDEX(Youth!B:F,MATCH(L20,Youth!F:F,0),2),"-")</f>
        <v>-</v>
      </c>
      <c r="L20" s="4" t="str">
        <f t="shared" si="1"/>
        <v>-</v>
      </c>
      <c r="M20" s="7"/>
      <c r="N20">
        <v>5</v>
      </c>
    </row>
    <row r="21" spans="1:14">
      <c r="A21" s="3" t="str">
        <f>IFERROR(VLOOKUP(Youth!F21,$H$3:$I$7,2,TRUE),"")</f>
        <v/>
      </c>
      <c r="B21" s="10" t="str">
        <f>IFERROR(IF(A21=$B$1,Youth!F21,""),"")</f>
        <v/>
      </c>
      <c r="C21" s="10" t="str">
        <f>IFERROR(IF(A21=$C$1,Youth!F21,""),"")</f>
        <v/>
      </c>
      <c r="D21" s="10" t="str">
        <f>IFERROR(IF(A21=$D$1,Youth!F21,""),"")</f>
        <v/>
      </c>
      <c r="E21" s="10" t="str">
        <f>IFERROR(IF($A21=$E$1,Youth!F21,""),"")</f>
        <v/>
      </c>
      <c r="F21" s="10" t="str">
        <f>IFERROR(IF(A21=$F$1,Youth!F21,""),"")</f>
        <v/>
      </c>
      <c r="G21" s="20"/>
      <c r="H21" s="6"/>
      <c r="I21" s="22"/>
      <c r="J21" s="22"/>
      <c r="K21" s="22"/>
      <c r="L21" s="102"/>
      <c r="M21" s="7"/>
    </row>
    <row r="22" spans="1:14">
      <c r="A22" s="3" t="str">
        <f>IFERROR(VLOOKUP(Youth!F22,$H$3:$I$7,2,TRUE),"")</f>
        <v/>
      </c>
      <c r="B22" s="10" t="str">
        <f>IFERROR(IF(A22=$B$1,Youth!F22,""),"")</f>
        <v/>
      </c>
      <c r="C22" s="10" t="str">
        <f>IFERROR(IF(A22=$C$1,Youth!F22,""),"")</f>
        <v/>
      </c>
      <c r="D22" s="10" t="str">
        <f>IFERROR(IF(A22=$D$1,Youth!F22,""),"")</f>
        <v/>
      </c>
      <c r="E22" s="10" t="str">
        <f>IFERROR(IF($A22=$E$1,Youth!F22,""),"")</f>
        <v/>
      </c>
      <c r="F22" s="10" t="str">
        <f>IFERROR(IF(A22=$F$1,Youth!F22,""),"")</f>
        <v/>
      </c>
      <c r="G22" s="20" t="s">
        <v>21</v>
      </c>
      <c r="H22" s="186" t="s">
        <v>5</v>
      </c>
      <c r="I22" s="21" t="str">
        <f>IF(J22="-","-","1st")</f>
        <v>-</v>
      </c>
      <c r="J22" s="21" t="str">
        <f>IFERROR(INDEX(Youth!B:F,MATCH(L22,Youth!F:F,0),1),"-")</f>
        <v>-</v>
      </c>
      <c r="K22" s="21" t="str">
        <f>IFERROR(INDEX(Youth!B:F,MATCH(L22,Youth!F:F,0),2),"-")</f>
        <v>-</v>
      </c>
      <c r="L22" s="103" t="str">
        <f>IFERROR(SMALL($D$2:$D$300,N22),"-")</f>
        <v>-</v>
      </c>
      <c r="M22" s="7"/>
      <c r="N22">
        <v>1</v>
      </c>
    </row>
    <row r="23" spans="1:14">
      <c r="A23" s="3" t="str">
        <f>IFERROR(VLOOKUP(Youth!F23,$H$3:$I$7,2,TRUE),"")</f>
        <v/>
      </c>
      <c r="B23" s="10" t="str">
        <f>IFERROR(IF(A23=$B$1,Youth!F23,""),"")</f>
        <v/>
      </c>
      <c r="C23" s="10" t="str">
        <f>IFERROR(IF(A23=$C$1,Youth!F23,""),"")</f>
        <v/>
      </c>
      <c r="D23" s="10" t="str">
        <f>IFERROR(IF(A23=$D$1,Youth!F23,""),"")</f>
        <v/>
      </c>
      <c r="E23" s="10" t="str">
        <f>IFERROR(IF($A23=$E$1,Youth!F23,""),"")</f>
        <v/>
      </c>
      <c r="F23" s="10" t="str">
        <f>IFERROR(IF(A23=$F$1,Youth!F23,""),"")</f>
        <v/>
      </c>
      <c r="G23" s="20" t="s">
        <v>22</v>
      </c>
      <c r="H23" s="186"/>
      <c r="I23" s="21" t="str">
        <f>IF(J23="-","-","2nd")</f>
        <v>-</v>
      </c>
      <c r="J23" s="21" t="str">
        <f>IFERROR(INDEX(Youth!B:F,MATCH(L23,Youth!F:F,0),1),"-")</f>
        <v>-</v>
      </c>
      <c r="K23" s="21" t="str">
        <f>IFERROR(INDEX(Youth!B:F,MATCH(L23,Youth!F:F,0),2),"-")</f>
        <v>-</v>
      </c>
      <c r="L23" s="103" t="str">
        <f t="shared" ref="L23:L25" si="2">IFERROR(SMALL($D$2:$D$300,N23),"-")</f>
        <v>-</v>
      </c>
      <c r="M23" s="7"/>
      <c r="N23">
        <v>2</v>
      </c>
    </row>
    <row r="24" spans="1:14">
      <c r="A24" s="3" t="str">
        <f>IFERROR(VLOOKUP(Youth!F24,$H$3:$I$7,2,TRUE),"")</f>
        <v/>
      </c>
      <c r="B24" s="10" t="str">
        <f>IFERROR(IF(A24=$B$1,Youth!F24,""),"")</f>
        <v/>
      </c>
      <c r="C24" s="10" t="str">
        <f>IFERROR(IF(A24=$C$1,Youth!F24,""),"")</f>
        <v/>
      </c>
      <c r="D24" s="10" t="str">
        <f>IFERROR(IF(A24=$D$1,Youth!F24,""),"")</f>
        <v/>
      </c>
      <c r="E24" s="10" t="str">
        <f>IFERROR(IF($A24=$E$1,Youth!F24,""),"")</f>
        <v/>
      </c>
      <c r="F24" s="10" t="str">
        <f>IFERROR(IF(A24=$F$1,Youth!F24,""),"")</f>
        <v/>
      </c>
      <c r="G24" s="20" t="s">
        <v>26</v>
      </c>
      <c r="H24" s="186"/>
      <c r="I24" s="21" t="str">
        <f>IF(J24="-","-","3rd")</f>
        <v>-</v>
      </c>
      <c r="J24" s="21" t="str">
        <f>IFERROR(INDEX(Youth!B:F,MATCH(L24,Youth!F:F,0),1),"-")</f>
        <v>-</v>
      </c>
      <c r="K24" s="21" t="str">
        <f>IFERROR(INDEX(Youth!B:F,MATCH(L24,Youth!F:F,0),2),"-")</f>
        <v>-</v>
      </c>
      <c r="L24" s="103" t="str">
        <f t="shared" si="2"/>
        <v>-</v>
      </c>
      <c r="M24" s="7"/>
      <c r="N24">
        <v>3</v>
      </c>
    </row>
    <row r="25" spans="1:14">
      <c r="A25" s="3" t="str">
        <f>IFERROR(VLOOKUP(Youth!F25,$H$3:$I$7,2,TRUE),"")</f>
        <v/>
      </c>
      <c r="B25" s="10" t="str">
        <f>IFERROR(IF(A25=$B$1,Youth!F25,""),"")</f>
        <v/>
      </c>
      <c r="C25" s="10" t="str">
        <f>IFERROR(IF(A25=$C$1,Youth!F25,""),"")</f>
        <v/>
      </c>
      <c r="D25" s="10" t="str">
        <f>IFERROR(IF(A25=$D$1,Youth!F25,""),"")</f>
        <v/>
      </c>
      <c r="E25" s="10" t="str">
        <f>IFERROR(IF($A25=$E$1,Youth!F25,""),"")</f>
        <v/>
      </c>
      <c r="F25" s="10" t="str">
        <f>IFERROR(IF(A25=$F$1,Youth!F25,""),"")</f>
        <v/>
      </c>
      <c r="G25" s="20" t="s">
        <v>27</v>
      </c>
      <c r="H25" s="186"/>
      <c r="I25" s="21" t="str">
        <f>IF(J25="-","-","4th")</f>
        <v>-</v>
      </c>
      <c r="J25" s="21" t="str">
        <f>IFERROR(INDEX(Youth!B:F,MATCH(L25,Youth!F:F,0),1),"-")</f>
        <v>-</v>
      </c>
      <c r="K25" s="21" t="str">
        <f>IFERROR(INDEX(Youth!B:F,MATCH(L25,Youth!F:F,0),2),"-")</f>
        <v>-</v>
      </c>
      <c r="L25" s="103" t="str">
        <f t="shared" si="2"/>
        <v>-</v>
      </c>
      <c r="M25" s="7"/>
      <c r="N25">
        <v>4</v>
      </c>
    </row>
    <row r="26" spans="1:14">
      <c r="A26" s="3" t="str">
        <f>IFERROR(VLOOKUP(Youth!F26,$H$3:$I$7,2,TRUE),"")</f>
        <v/>
      </c>
      <c r="B26" s="10" t="str">
        <f>IFERROR(IF(A26=$B$1,Youth!F26,""),"")</f>
        <v/>
      </c>
      <c r="C26" s="10" t="str">
        <f>IFERROR(IF(A26=$C$1,Youth!F26,""),"")</f>
        <v/>
      </c>
      <c r="D26" s="10" t="str">
        <f>IFERROR(IF(A26=$D$1,Youth!F26,""),"")</f>
        <v/>
      </c>
      <c r="E26" s="10" t="str">
        <f>IFERROR(IF($A26=$E$1,Youth!F26,""),"")</f>
        <v/>
      </c>
      <c r="F26" s="10" t="str">
        <f>IFERROR(IF(A26=$F$1,Youth!F26,""),"")</f>
        <v/>
      </c>
      <c r="G26" s="20" t="s">
        <v>28</v>
      </c>
      <c r="H26" s="186"/>
      <c r="I26" s="21" t="str">
        <f>IF(J26="-","-","5th")</f>
        <v>-</v>
      </c>
      <c r="J26" s="21" t="str">
        <f>IFERROR(INDEX(Youth!B:F,MATCH(L26,Youth!F:F,0),1),"-")</f>
        <v>-</v>
      </c>
      <c r="K26" s="21" t="str">
        <f>IFERROR(INDEX(Youth!B:F,MATCH(L26,Youth!F:F,0),2),"-")</f>
        <v>-</v>
      </c>
      <c r="L26" s="103" t="str">
        <f>IFERROR(SMALL($D$2:$D$300,N26),"-")</f>
        <v>-</v>
      </c>
      <c r="M26" s="7"/>
      <c r="N26">
        <v>5</v>
      </c>
    </row>
    <row r="27" spans="1:14">
      <c r="A27" s="3" t="str">
        <f>IFERROR(VLOOKUP(Youth!F27,$H$3:$I$7,2,TRUE),"")</f>
        <v/>
      </c>
      <c r="B27" s="10" t="str">
        <f>IFERROR(IF(A27=$B$1,Youth!F27,""),"")</f>
        <v/>
      </c>
      <c r="C27" s="10" t="str">
        <f>IFERROR(IF(A27=$C$1,Youth!F27,""),"")</f>
        <v/>
      </c>
      <c r="D27" s="10" t="str">
        <f>IFERROR(IF(A27=$D$1,Youth!F27,""),"")</f>
        <v/>
      </c>
      <c r="E27" s="10" t="str">
        <f>IFERROR(IF($A27=$E$1,Youth!F27,""),"")</f>
        <v/>
      </c>
      <c r="F27" s="10" t="str">
        <f>IFERROR(IF(A27=$F$1,Youth!F27,""),"")</f>
        <v/>
      </c>
      <c r="G27" s="20"/>
      <c r="H27" s="6"/>
      <c r="I27" s="22"/>
      <c r="J27" s="22"/>
      <c r="K27" s="22"/>
      <c r="L27" s="102"/>
      <c r="M27" s="7"/>
    </row>
    <row r="28" spans="1:14">
      <c r="A28" s="3" t="str">
        <f>IFERROR(VLOOKUP(Youth!F28,$H$3:$I$7,2,TRUE),"")</f>
        <v/>
      </c>
      <c r="B28" s="10" t="str">
        <f>IFERROR(IF(A28=$B$1,Youth!F28,""),"")</f>
        <v/>
      </c>
      <c r="C28" s="10" t="str">
        <f>IFERROR(IF(A28=$C$1,Youth!F28,""),"")</f>
        <v/>
      </c>
      <c r="D28" s="10" t="str">
        <f>IFERROR(IF(A28=$D$1,Youth!F28,""),"")</f>
        <v/>
      </c>
      <c r="E28" s="10" t="str">
        <f>IFERROR(IF($A28=$E$1,Youth!F28,""),"")</f>
        <v/>
      </c>
      <c r="F28" s="10" t="str">
        <f>IFERROR(IF(A28=$F$1,Youth!F28,""),"")</f>
        <v/>
      </c>
      <c r="G28" s="20" t="s">
        <v>21</v>
      </c>
      <c r="H28" s="186" t="s">
        <v>6</v>
      </c>
      <c r="I28" s="21" t="str">
        <f>IF(J28="-","-","1st")</f>
        <v>-</v>
      </c>
      <c r="J28" s="21" t="str">
        <f>IFERROR(INDEX(Youth!B:F,MATCH(L28,Youth!F:F,0),1),"-")</f>
        <v>-</v>
      </c>
      <c r="K28" s="21" t="str">
        <f>IFERROR(INDEX(Youth!B:F,MATCH(L28,Youth!F:F,0),2),"-")</f>
        <v>-</v>
      </c>
      <c r="L28" s="4" t="str">
        <f>IFERROR(IF(SMALL($E$2:$E$300,N28)&lt;900,SMALL($E$2:$E$300,N28),"-"),"-")</f>
        <v>-</v>
      </c>
      <c r="M28" s="7"/>
      <c r="N28">
        <v>1</v>
      </c>
    </row>
    <row r="29" spans="1:14">
      <c r="A29" s="3" t="str">
        <f>IFERROR(VLOOKUP(Youth!F29,$H$3:$I$7,2,TRUE),"")</f>
        <v/>
      </c>
      <c r="B29" s="10" t="str">
        <f>IFERROR(IF(A29=$B$1,Youth!F29,""),"")</f>
        <v/>
      </c>
      <c r="C29" s="10" t="str">
        <f>IFERROR(IF(A29=$C$1,Youth!F29,""),"")</f>
        <v/>
      </c>
      <c r="D29" s="10" t="str">
        <f>IFERROR(IF(A29=$D$1,Youth!F29,""),"")</f>
        <v/>
      </c>
      <c r="E29" s="10" t="str">
        <f>IFERROR(IF($A29=$E$1,Youth!F29,""),"")</f>
        <v/>
      </c>
      <c r="F29" s="10" t="str">
        <f>IFERROR(IF(A29=$F$1,Youth!F29,""),"")</f>
        <v/>
      </c>
      <c r="G29" s="20" t="s">
        <v>22</v>
      </c>
      <c r="H29" s="186"/>
      <c r="I29" s="21" t="str">
        <f>IF(J29="-","-","2nd")</f>
        <v>-</v>
      </c>
      <c r="J29" s="21" t="str">
        <f>IFERROR(INDEX(Youth!B:F,MATCH(L29,Youth!F:F,0),1),"-")</f>
        <v>-</v>
      </c>
      <c r="K29" s="21" t="str">
        <f>IFERROR(INDEX(Youth!B:F,MATCH(L29,Youth!F:F,0),2),"-")</f>
        <v>-</v>
      </c>
      <c r="L29" s="4" t="str">
        <f t="shared" ref="L29:L32" si="3">IFERROR(IF(SMALL($E$2:$E$300,N29)&lt;900,SMALL($E$2:$E$300,N29),"-"),"-")</f>
        <v>-</v>
      </c>
      <c r="M29" s="7"/>
      <c r="N29">
        <v>2</v>
      </c>
    </row>
    <row r="30" spans="1:14">
      <c r="A30" s="3" t="str">
        <f>IFERROR(VLOOKUP(Youth!F30,$H$3:$I$7,2,TRUE),"")</f>
        <v/>
      </c>
      <c r="B30" s="10" t="str">
        <f>IFERROR(IF(A30=$B$1,Youth!F30,""),"")</f>
        <v/>
      </c>
      <c r="C30" s="10" t="str">
        <f>IFERROR(IF(A30=$C$1,Youth!F30,""),"")</f>
        <v/>
      </c>
      <c r="D30" s="10" t="str">
        <f>IFERROR(IF(A30=$D$1,Youth!F30,""),"")</f>
        <v/>
      </c>
      <c r="E30" s="10" t="str">
        <f>IFERROR(IF($A30=$E$1,Youth!F30,""),"")</f>
        <v/>
      </c>
      <c r="F30" s="10" t="str">
        <f>IFERROR(IF(A30=$F$1,Youth!F30,""),"")</f>
        <v/>
      </c>
      <c r="G30" s="20" t="s">
        <v>26</v>
      </c>
      <c r="H30" s="186"/>
      <c r="I30" s="21" t="str">
        <f>IF(J30="-","-","3rd")</f>
        <v>-</v>
      </c>
      <c r="J30" s="21" t="str">
        <f>IFERROR(INDEX(Youth!B:F,MATCH(L30,Youth!F:F,0),1),"-")</f>
        <v>-</v>
      </c>
      <c r="K30" s="21" t="str">
        <f>IFERROR(INDEX(Youth!B:F,MATCH(L30,Youth!F:F,0),2),"-")</f>
        <v>-</v>
      </c>
      <c r="L30" s="4" t="str">
        <f t="shared" si="3"/>
        <v>-</v>
      </c>
      <c r="M30" s="7"/>
      <c r="N30">
        <v>3</v>
      </c>
    </row>
    <row r="31" spans="1:14">
      <c r="A31" s="3" t="str">
        <f>IFERROR(VLOOKUP(Youth!F31,$H$3:$I$7,2,TRUE),"")</f>
        <v/>
      </c>
      <c r="B31" s="10" t="str">
        <f>IFERROR(IF(A31=$B$1,Youth!F31,""),"")</f>
        <v/>
      </c>
      <c r="C31" s="10" t="str">
        <f>IFERROR(IF(A31=$C$1,Youth!F31,""),"")</f>
        <v/>
      </c>
      <c r="D31" s="10" t="str">
        <f>IFERROR(IF(A31=$D$1,Youth!F31,""),"")</f>
        <v/>
      </c>
      <c r="E31" s="10" t="str">
        <f>IFERROR(IF($A31=$E$1,Youth!F31,""),"")</f>
        <v/>
      </c>
      <c r="F31" s="10" t="str">
        <f>IFERROR(IF(A31=$F$1,Youth!F31,""),"")</f>
        <v/>
      </c>
      <c r="G31" s="20" t="s">
        <v>27</v>
      </c>
      <c r="H31" s="186"/>
      <c r="I31" s="21" t="str">
        <f>IF(J31="-","-","4th")</f>
        <v>-</v>
      </c>
      <c r="J31" s="21" t="str">
        <f>IFERROR(INDEX(Youth!B:F,MATCH(L31,Youth!F:F,0),1),"-")</f>
        <v>-</v>
      </c>
      <c r="K31" s="21" t="str">
        <f>IFERROR(INDEX(Youth!B:F,MATCH(L31,Youth!F:F,0),2),"-")</f>
        <v>-</v>
      </c>
      <c r="L31" s="4" t="str">
        <f t="shared" si="3"/>
        <v>-</v>
      </c>
      <c r="M31" s="7"/>
      <c r="N31">
        <v>4</v>
      </c>
    </row>
    <row r="32" spans="1:14">
      <c r="A32" s="3" t="str">
        <f>IFERROR(VLOOKUP(Youth!F32,$H$3:$I$7,2,TRUE),"")</f>
        <v/>
      </c>
      <c r="B32" s="10" t="str">
        <f>IFERROR(IF(A32=$B$1,Youth!F32,""),"")</f>
        <v/>
      </c>
      <c r="C32" s="10" t="str">
        <f>IFERROR(IF(A32=$C$1,Youth!F32,""),"")</f>
        <v/>
      </c>
      <c r="D32" s="10" t="str">
        <f>IFERROR(IF(A32=$D$1,Youth!F32,""),"")</f>
        <v/>
      </c>
      <c r="E32" s="10" t="str">
        <f>IFERROR(IF($A32=$E$1,Youth!F32,""),"")</f>
        <v/>
      </c>
      <c r="F32" s="10" t="str">
        <f>IFERROR(IF(A32=$F$1,Youth!F32,""),"")</f>
        <v/>
      </c>
      <c r="G32" s="20" t="s">
        <v>28</v>
      </c>
      <c r="H32" s="186"/>
      <c r="I32" s="21" t="str">
        <f>IF(J32="-","-","5th")</f>
        <v>-</v>
      </c>
      <c r="J32" s="21" t="str">
        <f>IFERROR(INDEX(Youth!B:F,MATCH(L32,Youth!F:F,0),1),"-")</f>
        <v>-</v>
      </c>
      <c r="K32" s="21" t="str">
        <f>IFERROR(INDEX(Youth!B:F,MATCH(L32,Youth!F:F,0),2),"-")</f>
        <v>-</v>
      </c>
      <c r="L32" s="4" t="str">
        <f t="shared" si="3"/>
        <v>-</v>
      </c>
      <c r="M32" s="7"/>
      <c r="N32">
        <v>5</v>
      </c>
    </row>
    <row r="33" spans="1:14">
      <c r="A33" s="3" t="str">
        <f>IFERROR(VLOOKUP(Youth!F33,$H$3:$I$7,2,TRUE),"")</f>
        <v/>
      </c>
      <c r="B33" s="10" t="str">
        <f>IFERROR(IF(A33=$B$1,Youth!F33,""),"")</f>
        <v/>
      </c>
      <c r="C33" s="10" t="str">
        <f>IFERROR(IF(A33=$C$1,Youth!F33,""),"")</f>
        <v/>
      </c>
      <c r="D33" s="10" t="str">
        <f>IFERROR(IF(A33=$D$1,Youth!F33,""),"")</f>
        <v/>
      </c>
      <c r="E33" s="10" t="str">
        <f>IFERROR(IF($A33=$E$1,Youth!F33,""),"")</f>
        <v/>
      </c>
      <c r="F33" s="10" t="str">
        <f>IFERROR(IF(A33=$F$1,Youth!F33,""),"")</f>
        <v/>
      </c>
      <c r="G33" s="20"/>
      <c r="H33" s="6"/>
      <c r="I33" s="5"/>
      <c r="J33" s="5"/>
      <c r="K33" s="5"/>
      <c r="L33" s="102"/>
      <c r="M33" s="7"/>
    </row>
    <row r="34" spans="1:14">
      <c r="A34" s="3" t="str">
        <f>IFERROR(VLOOKUP(Youth!F34,$H$3:$I$7,2,TRUE),"")</f>
        <v/>
      </c>
      <c r="B34" s="10" t="str">
        <f>IFERROR(IF(A34=$B$1,Youth!F34,""),"")</f>
        <v/>
      </c>
      <c r="C34" s="10" t="str">
        <f>IFERROR(IF(A34=$C$1,Youth!F34,""),"")</f>
        <v/>
      </c>
      <c r="D34" s="10" t="str">
        <f>IFERROR(IF(A34=$D$1,Youth!F34,""),"")</f>
        <v/>
      </c>
      <c r="E34" s="10" t="str">
        <f>IFERROR(IF($A34=$E$1,Youth!F34,""),"")</f>
        <v/>
      </c>
      <c r="F34" s="10" t="str">
        <f>IFERROR(IF(A34=$F$1,Youth!F34,""),"")</f>
        <v/>
      </c>
      <c r="G34" s="20" t="s">
        <v>21</v>
      </c>
      <c r="H34" s="186" t="s">
        <v>13</v>
      </c>
      <c r="I34" s="21" t="str">
        <f>IF(J34="-","-","1st")</f>
        <v>-</v>
      </c>
      <c r="J34" s="21" t="str">
        <f>IFERROR(INDEX(Youth!B:F,MATCH(L34,Youth!F:F,0),1),"-")</f>
        <v>-</v>
      </c>
      <c r="K34" s="21" t="str">
        <f>IFERROR(INDEX(Youth!B:F,MATCH(L34,Youth!F:F,0),2),"-")</f>
        <v>-</v>
      </c>
      <c r="L34" s="4" t="str">
        <f>IFERROR(IF(SMALL($F$2:$F$300,N34)&lt;900,SMALL($F$2:$F$300,N34),"-"),"-")</f>
        <v>-</v>
      </c>
      <c r="M34" s="7"/>
      <c r="N34">
        <v>1</v>
      </c>
    </row>
    <row r="35" spans="1:14">
      <c r="A35" s="3" t="str">
        <f>IFERROR(VLOOKUP(Youth!F35,$H$3:$I$7,2,TRUE),"")</f>
        <v/>
      </c>
      <c r="B35" s="10" t="str">
        <f>IFERROR(IF(A35=$B$1,Youth!F35,""),"")</f>
        <v/>
      </c>
      <c r="C35" s="10" t="str">
        <f>IFERROR(IF(A35=$C$1,Youth!F35,""),"")</f>
        <v/>
      </c>
      <c r="D35" s="10" t="str">
        <f>IFERROR(IF(A35=$D$1,Youth!F35,""),"")</f>
        <v/>
      </c>
      <c r="E35" s="10" t="str">
        <f>IFERROR(IF($A35=$E$1,Youth!F35,""),"")</f>
        <v/>
      </c>
      <c r="F35" s="10" t="str">
        <f>IFERROR(IF(A35=$F$1,Youth!F35,""),"")</f>
        <v/>
      </c>
      <c r="G35" s="20" t="s">
        <v>22</v>
      </c>
      <c r="H35" s="186"/>
      <c r="I35" s="21" t="str">
        <f>IF(J35="-","-","2nd")</f>
        <v>-</v>
      </c>
      <c r="J35" s="21" t="str">
        <f>IFERROR(INDEX(Youth!B:F,MATCH(L35,Youth!F:F,0),1),"-")</f>
        <v>-</v>
      </c>
      <c r="K35" s="21" t="str">
        <f>IFERROR(INDEX(Youth!B:F,MATCH(L35,Youth!F:F,0),2),"-")</f>
        <v>-</v>
      </c>
      <c r="L35" s="4" t="str">
        <f t="shared" ref="L35:L38" si="4">IFERROR(IF(SMALL($F$2:$F$300,N35)&lt;900,SMALL($F$2:$F$300,N35),"-"),"-")</f>
        <v>-</v>
      </c>
      <c r="M35" s="7"/>
      <c r="N35">
        <v>2</v>
      </c>
    </row>
    <row r="36" spans="1:14">
      <c r="A36" s="3" t="str">
        <f>IFERROR(VLOOKUP(Youth!F36,$H$3:$I$7,2,TRUE),"")</f>
        <v/>
      </c>
      <c r="B36" s="10" t="str">
        <f>IFERROR(IF(A36=$B$1,Youth!F36,""),"")</f>
        <v/>
      </c>
      <c r="C36" s="10" t="str">
        <f>IFERROR(IF(A36=$C$1,Youth!F36,""),"")</f>
        <v/>
      </c>
      <c r="D36" s="10" t="str">
        <f>IFERROR(IF(A36=$D$1,Youth!F36,""),"")</f>
        <v/>
      </c>
      <c r="E36" s="10" t="str">
        <f>IFERROR(IF($A36=$E$1,Youth!F36,""),"")</f>
        <v/>
      </c>
      <c r="F36" s="10" t="str">
        <f>IFERROR(IF(A36=$F$1,Youth!F36,""),"")</f>
        <v/>
      </c>
      <c r="G36" s="20" t="s">
        <v>26</v>
      </c>
      <c r="H36" s="186"/>
      <c r="I36" s="21" t="str">
        <f>IF(J36="-","-","3rd")</f>
        <v>-</v>
      </c>
      <c r="J36" s="21" t="str">
        <f>IFERROR(INDEX(Youth!B:F,MATCH(L36,Youth!F:F,0),1),"-")</f>
        <v>-</v>
      </c>
      <c r="K36" s="21" t="str">
        <f>IFERROR(INDEX(Youth!B:F,MATCH(L36,Youth!F:F,0),2),"-")</f>
        <v>-</v>
      </c>
      <c r="L36" s="4" t="str">
        <f t="shared" si="4"/>
        <v>-</v>
      </c>
      <c r="M36" s="7"/>
      <c r="N36">
        <v>3</v>
      </c>
    </row>
    <row r="37" spans="1:14">
      <c r="A37" s="3" t="str">
        <f>IFERROR(VLOOKUP(Youth!F37,$H$3:$I$7,2,TRUE),"")</f>
        <v/>
      </c>
      <c r="B37" s="10" t="str">
        <f>IFERROR(IF(A37=$B$1,Youth!F37,""),"")</f>
        <v/>
      </c>
      <c r="C37" s="10" t="str">
        <f>IFERROR(IF(A37=$C$1,Youth!F37,""),"")</f>
        <v/>
      </c>
      <c r="D37" s="10" t="str">
        <f>IFERROR(IF(A37=$D$1,Youth!F37,""),"")</f>
        <v/>
      </c>
      <c r="E37" s="10" t="str">
        <f>IFERROR(IF($A37=$E$1,Youth!F37,""),"")</f>
        <v/>
      </c>
      <c r="F37" s="10" t="str">
        <f>IFERROR(IF(A37=$F$1,Youth!F37,""),"")</f>
        <v/>
      </c>
      <c r="G37" s="20" t="s">
        <v>27</v>
      </c>
      <c r="H37" s="186"/>
      <c r="I37" s="21" t="str">
        <f>IF(J37="-","-","4th")</f>
        <v>-</v>
      </c>
      <c r="J37" s="21" t="str">
        <f>IFERROR(INDEX(Youth!B:F,MATCH(L37,Youth!F:F,0),1),"-")</f>
        <v>-</v>
      </c>
      <c r="K37" s="21" t="str">
        <f>IFERROR(INDEX(Youth!B:F,MATCH(L37,Youth!F:F,0),2),"-")</f>
        <v>-</v>
      </c>
      <c r="L37" s="4" t="str">
        <f t="shared" si="4"/>
        <v>-</v>
      </c>
      <c r="M37" s="7"/>
      <c r="N37">
        <v>4</v>
      </c>
    </row>
    <row r="38" spans="1:14" ht="15.75" thickBot="1">
      <c r="A38" s="3" t="str">
        <f>IFERROR(VLOOKUP(Youth!F38,$H$3:$I$7,2,TRUE),"")</f>
        <v/>
      </c>
      <c r="B38" s="10" t="str">
        <f>IFERROR(IF(A38=$B$1,Youth!F38,""),"")</f>
        <v/>
      </c>
      <c r="C38" s="10" t="str">
        <f>IFERROR(IF(A38=$C$1,Youth!F38,""),"")</f>
        <v/>
      </c>
      <c r="D38" s="10" t="str">
        <f>IFERROR(IF(A38=$D$1,Youth!F38,""),"")</f>
        <v/>
      </c>
      <c r="E38" s="10" t="str">
        <f>IFERROR(IF($A38=$E$1,Youth!F38,""),"")</f>
        <v/>
      </c>
      <c r="F38" s="10" t="str">
        <f>IFERROR(IF(A38=$F$1,Youth!F38,""),"")</f>
        <v/>
      </c>
      <c r="G38" s="20" t="s">
        <v>28</v>
      </c>
      <c r="H38" s="187"/>
      <c r="I38" s="18" t="str">
        <f>IF(J38="-","-","5th")</f>
        <v>-</v>
      </c>
      <c r="J38" s="18" t="str">
        <f>IFERROR(INDEX(Youth!B:F,MATCH(L38,Youth!F:F,0),1),"-")</f>
        <v>-</v>
      </c>
      <c r="K38" s="18" t="str">
        <f>IFERROR(INDEX(Youth!B:F,MATCH(L38,Youth!F:F,0),2),"-")</f>
        <v>-</v>
      </c>
      <c r="L38" s="104" t="str">
        <f t="shared" si="4"/>
        <v>-</v>
      </c>
      <c r="M38" s="8"/>
      <c r="N38">
        <v>5</v>
      </c>
    </row>
    <row r="39" spans="1:14">
      <c r="A39" s="3" t="str">
        <f>IFERROR(VLOOKUP(Youth!F39,$H$3:$I$7,2,TRUE),"")</f>
        <v/>
      </c>
      <c r="B39" s="10" t="str">
        <f>IFERROR(IF(A39=$B$1,Youth!F39,""),"")</f>
        <v/>
      </c>
      <c r="C39" s="10" t="str">
        <f>IFERROR(IF(A39=$C$1,Youth!F39,""),"")</f>
        <v/>
      </c>
      <c r="D39" s="10" t="str">
        <f>IFERROR(IF(A39=$D$1,Youth!F39,""),"")</f>
        <v/>
      </c>
      <c r="E39" s="10" t="str">
        <f>IFERROR(IF($A39=$E$1,Youth!F39,""),"")</f>
        <v/>
      </c>
      <c r="F39" s="10" t="str">
        <f>IFERROR(IF(A39=$F$1,Youth!F39,""),"")</f>
        <v/>
      </c>
      <c r="G39" s="20"/>
    </row>
    <row r="40" spans="1:14">
      <c r="A40" s="3" t="str">
        <f>IFERROR(VLOOKUP(Youth!F40,$H$3:$I$7,2,TRUE),"")</f>
        <v/>
      </c>
      <c r="B40" s="10" t="str">
        <f>IFERROR(IF(A40=$B$1,Youth!F40,""),"")</f>
        <v/>
      </c>
      <c r="C40" s="10" t="str">
        <f>IFERROR(IF(A40=$C$1,Youth!F40,""),"")</f>
        <v/>
      </c>
      <c r="D40" s="10" t="str">
        <f>IFERROR(IF(A40=$D$1,Youth!F40,""),"")</f>
        <v/>
      </c>
      <c r="E40" s="10" t="str">
        <f>IFERROR(IF($A40=$E$1,Youth!F40,""),"")</f>
        <v/>
      </c>
      <c r="F40" s="10" t="str">
        <f>IFERROR(IF(A40=$F$1,Youth!F40,""),"")</f>
        <v/>
      </c>
      <c r="G40" s="20"/>
    </row>
    <row r="41" spans="1:14">
      <c r="A41" s="3" t="str">
        <f>IFERROR(VLOOKUP(Youth!F41,$H$3:$I$7,2,TRUE),"")</f>
        <v/>
      </c>
      <c r="B41" s="10" t="str">
        <f>IFERROR(IF(A41=$B$1,Youth!F41,""),"")</f>
        <v/>
      </c>
      <c r="C41" s="10" t="str">
        <f>IFERROR(IF(A41=$C$1,Youth!F41,""),"")</f>
        <v/>
      </c>
      <c r="D41" s="10" t="str">
        <f>IFERROR(IF(A41=$D$1,Youth!F41,""),"")</f>
        <v/>
      </c>
      <c r="E41" s="10" t="str">
        <f>IFERROR(IF($A41=$E$1,Youth!F41,""),"")</f>
        <v/>
      </c>
      <c r="F41" s="10" t="str">
        <f>IFERROR(IF(A41=$F$1,Youth!F41,""),"")</f>
        <v/>
      </c>
      <c r="G41" s="20"/>
    </row>
    <row r="42" spans="1:14">
      <c r="A42" s="3" t="str">
        <f>IFERROR(VLOOKUP(Youth!F42,$H$3:$I$7,2,TRUE),"")</f>
        <v/>
      </c>
      <c r="B42" s="10" t="str">
        <f>IFERROR(IF(A42=$B$1,Youth!F42,""),"")</f>
        <v/>
      </c>
      <c r="C42" s="10" t="str">
        <f>IFERROR(IF(A42=$C$1,Youth!F42,""),"")</f>
        <v/>
      </c>
      <c r="D42" s="10" t="str">
        <f>IFERROR(IF(A42=$D$1,Youth!F42,""),"")</f>
        <v/>
      </c>
      <c r="E42" s="10" t="str">
        <f>IFERROR(IF($A42=$E$1,Youth!F42,""),"")</f>
        <v/>
      </c>
      <c r="F42" s="10" t="str">
        <f>IFERROR(IF(A42=$F$1,Youth!F42,""),"")</f>
        <v/>
      </c>
      <c r="G42" s="20"/>
    </row>
    <row r="43" spans="1:14">
      <c r="A43" s="3" t="str">
        <f>IFERROR(VLOOKUP(Youth!F43,$H$3:$I$7,2,TRUE),"")</f>
        <v/>
      </c>
      <c r="B43" s="10" t="str">
        <f>IFERROR(IF(A43=$B$1,Youth!F43,""),"")</f>
        <v/>
      </c>
      <c r="C43" s="10" t="str">
        <f>IFERROR(IF(A43=$C$1,Youth!F43,""),"")</f>
        <v/>
      </c>
      <c r="D43" s="10" t="str">
        <f>IFERROR(IF(A43=$D$1,Youth!F43,""),"")</f>
        <v/>
      </c>
      <c r="E43" s="10" t="str">
        <f>IFERROR(IF($A43=$E$1,Youth!F43,""),"")</f>
        <v/>
      </c>
      <c r="F43" s="10" t="str">
        <f>IFERROR(IF(A43=$F$1,Youth!F43,""),"")</f>
        <v/>
      </c>
      <c r="G43" s="20"/>
    </row>
    <row r="44" spans="1:14">
      <c r="A44" s="3" t="str">
        <f>IFERROR(VLOOKUP(Youth!F44,$H$3:$I$7,2,TRUE),"")</f>
        <v/>
      </c>
      <c r="B44" s="10" t="str">
        <f>IFERROR(IF(A44=$B$1,Youth!F44,""),"")</f>
        <v/>
      </c>
      <c r="C44" s="10" t="str">
        <f>IFERROR(IF(A44=$C$1,Youth!F44,""),"")</f>
        <v/>
      </c>
      <c r="D44" s="10" t="str">
        <f>IFERROR(IF(A44=$D$1,Youth!F44,""),"")</f>
        <v/>
      </c>
      <c r="E44" s="10" t="str">
        <f>IFERROR(IF($A44=$E$1,Youth!F44,""),"")</f>
        <v/>
      </c>
      <c r="F44" s="10" t="str">
        <f>IFERROR(IF(A44=$F$1,Youth!F44,""),"")</f>
        <v/>
      </c>
      <c r="G44" s="20"/>
    </row>
    <row r="45" spans="1:14">
      <c r="A45" s="3" t="str">
        <f>IFERROR(VLOOKUP(Youth!F45,$H$3:$I$7,2,TRUE),"")</f>
        <v/>
      </c>
      <c r="B45" s="10" t="str">
        <f>IFERROR(IF(A45=$B$1,Youth!F45,""),"")</f>
        <v/>
      </c>
      <c r="C45" s="10" t="str">
        <f>IFERROR(IF(A45=$C$1,Youth!F45,""),"")</f>
        <v/>
      </c>
      <c r="D45" s="10" t="str">
        <f>IFERROR(IF(A45=$D$1,Youth!F45,""),"")</f>
        <v/>
      </c>
      <c r="E45" s="10" t="str">
        <f>IFERROR(IF($A45=$E$1,Youth!F45,""),"")</f>
        <v/>
      </c>
      <c r="F45" s="10" t="str">
        <f>IFERROR(IF(A45=$F$1,Youth!F45,""),"")</f>
        <v/>
      </c>
      <c r="G45" s="20"/>
    </row>
    <row r="46" spans="1:14">
      <c r="A46" s="3" t="str">
        <f>IFERROR(VLOOKUP(Youth!F46,$H$3:$I$7,2,TRUE),"")</f>
        <v/>
      </c>
      <c r="B46" s="10" t="str">
        <f>IFERROR(IF(A46=$B$1,Youth!F46,""),"")</f>
        <v/>
      </c>
      <c r="C46" s="10" t="str">
        <f>IFERROR(IF(A46=$C$1,Youth!F46,""),"")</f>
        <v/>
      </c>
      <c r="D46" s="10" t="str">
        <f>IFERROR(IF(A46=$D$1,Youth!F46,""),"")</f>
        <v/>
      </c>
      <c r="E46" s="10" t="str">
        <f>IFERROR(IF($A46=$E$1,Youth!F46,""),"")</f>
        <v/>
      </c>
      <c r="F46" s="10" t="str">
        <f>IFERROR(IF(A46=$F$1,Youth!F46,""),"")</f>
        <v/>
      </c>
      <c r="G46" s="20"/>
    </row>
    <row r="47" spans="1:14">
      <c r="A47" s="3" t="str">
        <f>IFERROR(VLOOKUP(Youth!F47,$H$3:$I$7,2,TRUE),"")</f>
        <v/>
      </c>
      <c r="B47" s="10" t="str">
        <f>IFERROR(IF(A47=$B$1,Youth!F47,""),"")</f>
        <v/>
      </c>
      <c r="C47" s="10" t="str">
        <f>IFERROR(IF(A47=$C$1,Youth!F47,""),"")</f>
        <v/>
      </c>
      <c r="D47" s="10" t="str">
        <f>IFERROR(IF(A47=$D$1,Youth!F47,""),"")</f>
        <v/>
      </c>
      <c r="E47" s="10" t="str">
        <f>IFERROR(IF($A47=$E$1,Youth!F47,""),"")</f>
        <v/>
      </c>
      <c r="F47" s="10" t="str">
        <f>IFERROR(IF(A47=$F$1,Youth!F47,""),"")</f>
        <v/>
      </c>
      <c r="G47" s="20"/>
    </row>
    <row r="48" spans="1:14">
      <c r="A48" s="3" t="str">
        <f>IFERROR(VLOOKUP(Youth!F48,$H$3:$I$7,2,TRUE),"")</f>
        <v/>
      </c>
      <c r="B48" s="10" t="str">
        <f>IFERROR(IF(A48=$B$1,Youth!F48,""),"")</f>
        <v/>
      </c>
      <c r="C48" s="10" t="str">
        <f>IFERROR(IF(A48=$C$1,Youth!F48,""),"")</f>
        <v/>
      </c>
      <c r="D48" s="10" t="str">
        <f>IFERROR(IF(A48=$D$1,Youth!F48,""),"")</f>
        <v/>
      </c>
      <c r="E48" s="10" t="str">
        <f>IFERROR(IF($A48=$E$1,Youth!F48,""),"")</f>
        <v/>
      </c>
      <c r="F48" s="10" t="str">
        <f>IFERROR(IF(A48=$F$1,Youth!F48,""),"")</f>
        <v/>
      </c>
      <c r="G48" s="20"/>
    </row>
    <row r="49" spans="1:7">
      <c r="A49" s="3" t="str">
        <f>IFERROR(VLOOKUP(Youth!F49,$H$3:$I$7,2,TRUE),"")</f>
        <v/>
      </c>
      <c r="B49" s="10" t="str">
        <f>IFERROR(IF(A49=$B$1,Youth!F49,""),"")</f>
        <v/>
      </c>
      <c r="C49" s="10" t="str">
        <f>IFERROR(IF(A49=$C$1,Youth!F49,""),"")</f>
        <v/>
      </c>
      <c r="D49" s="10" t="str">
        <f>IFERROR(IF(A49=$D$1,Youth!F49,""),"")</f>
        <v/>
      </c>
      <c r="E49" s="10" t="str">
        <f>IFERROR(IF($A49=$E$1,Youth!F49,""),"")</f>
        <v/>
      </c>
      <c r="F49" s="10" t="str">
        <f>IFERROR(IF(A49=$F$1,Youth!F49,""),"")</f>
        <v/>
      </c>
      <c r="G49" s="20"/>
    </row>
    <row r="50" spans="1:7">
      <c r="A50" s="3" t="str">
        <f>IFERROR(VLOOKUP(Youth!F50,$H$3:$I$7,2,TRUE),"")</f>
        <v/>
      </c>
      <c r="B50" s="10" t="str">
        <f>IFERROR(IF(A50=$B$1,Youth!F50,""),"")</f>
        <v/>
      </c>
      <c r="C50" s="10" t="str">
        <f>IFERROR(IF(A50=$C$1,Youth!F50,""),"")</f>
        <v/>
      </c>
      <c r="D50" s="10" t="str">
        <f>IFERROR(IF(A50=$D$1,Youth!F50,""),"")</f>
        <v/>
      </c>
      <c r="E50" s="10" t="str">
        <f>IFERROR(IF($A50=$E$1,Youth!F50,""),"")</f>
        <v/>
      </c>
      <c r="F50" s="10" t="str">
        <f>IFERROR(IF(A50=$F$1,Youth!F50,""),"")</f>
        <v/>
      </c>
      <c r="G50" s="20"/>
    </row>
    <row r="51" spans="1:7">
      <c r="A51" s="3" t="str">
        <f>IFERROR(VLOOKUP(Youth!F51,$H$3:$I$7,2,TRUE),"")</f>
        <v/>
      </c>
      <c r="B51" s="10" t="str">
        <f>IFERROR(IF(A51=$B$1,Youth!F51,""),"")</f>
        <v/>
      </c>
      <c r="C51" s="10" t="str">
        <f>IFERROR(IF(A51=$C$1,Youth!F51,""),"")</f>
        <v/>
      </c>
      <c r="D51" s="10" t="str">
        <f>IFERROR(IF(A51=$D$1,Youth!F51,""),"")</f>
        <v/>
      </c>
      <c r="E51" s="10" t="str">
        <f>IFERROR(IF($A51=$E$1,Youth!F51,""),"")</f>
        <v/>
      </c>
      <c r="F51" s="10" t="str">
        <f>IFERROR(IF(A51=$F$1,Youth!F51,""),"")</f>
        <v/>
      </c>
      <c r="G51" s="20"/>
    </row>
    <row r="52" spans="1:7">
      <c r="A52" s="3" t="str">
        <f>IFERROR(VLOOKUP(Youth!F52,$H$3:$I$7,2,TRUE),"")</f>
        <v/>
      </c>
      <c r="B52" s="10" t="str">
        <f>IFERROR(IF(A52=$B$1,Youth!F52,""),"")</f>
        <v/>
      </c>
      <c r="C52" s="10" t="str">
        <f>IFERROR(IF(A52=$C$1,Youth!F52,""),"")</f>
        <v/>
      </c>
      <c r="D52" s="10" t="str">
        <f>IFERROR(IF(A52=$D$1,Youth!F52,""),"")</f>
        <v/>
      </c>
      <c r="E52" s="10" t="str">
        <f>IFERROR(IF($A52=$E$1,Youth!F52,""),"")</f>
        <v/>
      </c>
      <c r="F52" s="10" t="str">
        <f>IFERROR(IF(A52=$F$1,Youth!F52,""),"")</f>
        <v/>
      </c>
      <c r="G52" s="20"/>
    </row>
    <row r="53" spans="1:7">
      <c r="A53" s="3" t="str">
        <f>IFERROR(VLOOKUP(Youth!F53,$H$3:$I$7,2,TRUE),"")</f>
        <v/>
      </c>
      <c r="B53" s="10" t="str">
        <f>IFERROR(IF(A53=$B$1,Youth!F53,""),"")</f>
        <v/>
      </c>
      <c r="C53" s="10" t="str">
        <f>IFERROR(IF(A53=$C$1,Youth!F53,""),"")</f>
        <v/>
      </c>
      <c r="D53" s="10" t="str">
        <f>IFERROR(IF(A53=$D$1,Youth!F53,""),"")</f>
        <v/>
      </c>
      <c r="E53" s="10" t="str">
        <f>IFERROR(IF($A53=$E$1,Youth!F53,""),"")</f>
        <v/>
      </c>
      <c r="F53" s="10" t="str">
        <f>IFERROR(IF(A53=$F$1,Youth!F53,""),"")</f>
        <v/>
      </c>
      <c r="G53" s="20"/>
    </row>
    <row r="54" spans="1:7">
      <c r="A54" s="3" t="str">
        <f>IFERROR(VLOOKUP(Youth!F54,$H$3:$I$7,2,TRUE),"")</f>
        <v/>
      </c>
      <c r="B54" s="10" t="str">
        <f>IFERROR(IF(A54=$B$1,Youth!F54,""),"")</f>
        <v/>
      </c>
      <c r="C54" s="10" t="str">
        <f>IFERROR(IF(A54=$C$1,Youth!F54,""),"")</f>
        <v/>
      </c>
      <c r="D54" s="10" t="str">
        <f>IFERROR(IF(A54=$D$1,Youth!F54,""),"")</f>
        <v/>
      </c>
      <c r="E54" s="10" t="str">
        <f>IFERROR(IF($A54=$E$1,Youth!F54,""),"")</f>
        <v/>
      </c>
      <c r="F54" s="10" t="str">
        <f>IFERROR(IF(A54=$F$1,Youth!F54,""),"")</f>
        <v/>
      </c>
      <c r="G54" s="20"/>
    </row>
    <row r="55" spans="1:7">
      <c r="A55" s="3" t="str">
        <f>IFERROR(VLOOKUP(Youth!F55,$H$3:$I$7,2,TRUE),"")</f>
        <v/>
      </c>
      <c r="B55" s="10" t="str">
        <f>IFERROR(IF(A55=$B$1,Youth!F55,""),"")</f>
        <v/>
      </c>
      <c r="C55" s="10" t="str">
        <f>IFERROR(IF(A55=$C$1,Youth!F55,""),"")</f>
        <v/>
      </c>
      <c r="D55" s="10" t="str">
        <f>IFERROR(IF(A55=$D$1,Youth!F55,""),"")</f>
        <v/>
      </c>
      <c r="E55" s="10" t="str">
        <f>IFERROR(IF($A55=$E$1,Youth!F55,""),"")</f>
        <v/>
      </c>
      <c r="F55" s="10" t="str">
        <f>IFERROR(IF(A55=$F$1,Youth!F55,""),"")</f>
        <v/>
      </c>
      <c r="G55" s="20"/>
    </row>
    <row r="56" spans="1:7">
      <c r="A56" s="3" t="str">
        <f>IFERROR(VLOOKUP(Youth!F56,$H$3:$I$7,2,TRUE),"")</f>
        <v/>
      </c>
      <c r="B56" s="10" t="str">
        <f>IFERROR(IF(A56=$B$1,Youth!F56,""),"")</f>
        <v/>
      </c>
      <c r="C56" s="10" t="str">
        <f>IFERROR(IF(A56=$C$1,Youth!F56,""),"")</f>
        <v/>
      </c>
      <c r="D56" s="10" t="str">
        <f>IFERROR(IF(A56=$D$1,Youth!F56,""),"")</f>
        <v/>
      </c>
      <c r="E56" s="10" t="str">
        <f>IFERROR(IF($A56=$E$1,Youth!F56,""),"")</f>
        <v/>
      </c>
      <c r="F56" s="10" t="str">
        <f>IFERROR(IF(A56=$F$1,Youth!F56,""),"")</f>
        <v/>
      </c>
      <c r="G56" s="20"/>
    </row>
    <row r="57" spans="1:7">
      <c r="A57" s="3" t="str">
        <f>IFERROR(VLOOKUP(Youth!F57,$H$3:$I$7,2,TRUE),"")</f>
        <v/>
      </c>
      <c r="B57" s="10" t="str">
        <f>IFERROR(IF(A57=$B$1,Youth!F57,""),"")</f>
        <v/>
      </c>
      <c r="C57" s="10" t="str">
        <f>IFERROR(IF(A57=$C$1,Youth!F57,""),"")</f>
        <v/>
      </c>
      <c r="D57" s="10" t="str">
        <f>IFERROR(IF(A57=$D$1,Youth!F57,""),"")</f>
        <v/>
      </c>
      <c r="E57" s="10" t="str">
        <f>IFERROR(IF($A57=$E$1,Youth!F57,""),"")</f>
        <v/>
      </c>
      <c r="F57" s="10" t="str">
        <f>IFERROR(IF(A57=$F$1,Youth!F57,""),"")</f>
        <v/>
      </c>
      <c r="G57" s="20"/>
    </row>
    <row r="58" spans="1:7">
      <c r="A58" s="3" t="str">
        <f>IFERROR(VLOOKUP(Youth!F58,$H$3:$I$7,2,TRUE),"")</f>
        <v/>
      </c>
      <c r="B58" s="10" t="str">
        <f>IFERROR(IF(A58=$B$1,Youth!F58,""),"")</f>
        <v/>
      </c>
      <c r="C58" s="10" t="str">
        <f>IFERROR(IF(A58=$C$1,Youth!F58,""),"")</f>
        <v/>
      </c>
      <c r="D58" s="10" t="str">
        <f>IFERROR(IF(A58=$D$1,Youth!F58,""),"")</f>
        <v/>
      </c>
      <c r="E58" s="10" t="str">
        <f>IFERROR(IF($A58=$E$1,Youth!F58,""),"")</f>
        <v/>
      </c>
      <c r="F58" s="10" t="str">
        <f>IFERROR(IF(A58=$F$1,Youth!F58,""),"")</f>
        <v/>
      </c>
      <c r="G58" s="20"/>
    </row>
    <row r="59" spans="1:7">
      <c r="A59" s="3" t="str">
        <f>IFERROR(VLOOKUP(Youth!F59,$H$3:$I$7,2,TRUE),"")</f>
        <v/>
      </c>
      <c r="B59" s="10" t="str">
        <f>IFERROR(IF(A59=$B$1,Youth!F59,""),"")</f>
        <v/>
      </c>
      <c r="C59" s="10" t="str">
        <f>IFERROR(IF(A59=$C$1,Youth!F59,""),"")</f>
        <v/>
      </c>
      <c r="D59" s="10" t="str">
        <f>IFERROR(IF(A59=$D$1,Youth!F59,""),"")</f>
        <v/>
      </c>
      <c r="E59" s="10" t="str">
        <f>IFERROR(IF($A59=$E$1,Youth!F59,""),"")</f>
        <v/>
      </c>
      <c r="F59" s="10" t="str">
        <f>IFERROR(IF(A59=$F$1,Youth!F59,""),"")</f>
        <v/>
      </c>
      <c r="G59" s="20"/>
    </row>
    <row r="60" spans="1:7">
      <c r="A60" s="3" t="str">
        <f>IFERROR(VLOOKUP(Youth!F60,$H$3:$I$7,2,TRUE),"")</f>
        <v/>
      </c>
      <c r="B60" s="10" t="str">
        <f>IFERROR(IF(A60=$B$1,Youth!F60,""),"")</f>
        <v/>
      </c>
      <c r="C60" s="10" t="str">
        <f>IFERROR(IF(A60=$C$1,Youth!F60,""),"")</f>
        <v/>
      </c>
      <c r="D60" s="10" t="str">
        <f>IFERROR(IF(A60=$D$1,Youth!F60,""),"")</f>
        <v/>
      </c>
      <c r="E60" s="10" t="str">
        <f>IFERROR(IF($A60=$E$1,Youth!F60,""),"")</f>
        <v/>
      </c>
      <c r="F60" s="10" t="str">
        <f>IFERROR(IF(A60=$F$1,Youth!F60,""),"")</f>
        <v/>
      </c>
      <c r="G60" s="20"/>
    </row>
    <row r="61" spans="1:7">
      <c r="A61" s="3" t="str">
        <f>IFERROR(VLOOKUP(Youth!F61,$H$3:$I$7,2,TRUE),"")</f>
        <v/>
      </c>
      <c r="B61" s="10" t="str">
        <f>IFERROR(IF(A61=$B$1,Youth!F61,""),"")</f>
        <v/>
      </c>
      <c r="C61" s="10" t="str">
        <f>IFERROR(IF(A61=$C$1,Youth!F61,""),"")</f>
        <v/>
      </c>
      <c r="D61" s="10" t="str">
        <f>IFERROR(IF(A61=$D$1,Youth!F61,""),"")</f>
        <v/>
      </c>
      <c r="E61" s="10" t="str">
        <f>IFERROR(IF($A61=$E$1,Youth!F61,""),"")</f>
        <v/>
      </c>
      <c r="F61" s="10" t="str">
        <f>IFERROR(IF(A61=$F$1,Youth!F61,""),"")</f>
        <v/>
      </c>
      <c r="G61" s="20"/>
    </row>
    <row r="62" spans="1:7">
      <c r="A62" s="3" t="str">
        <f>IFERROR(VLOOKUP(Youth!F62,$H$3:$I$7,2,TRUE),"")</f>
        <v/>
      </c>
      <c r="B62" s="10" t="str">
        <f>IFERROR(IF(A62=$B$1,Youth!F62,""),"")</f>
        <v/>
      </c>
      <c r="C62" s="10" t="str">
        <f>IFERROR(IF(A62=$C$1,Youth!F62,""),"")</f>
        <v/>
      </c>
      <c r="D62" s="10" t="str">
        <f>IFERROR(IF(A62=$D$1,Youth!F62,""),"")</f>
        <v/>
      </c>
      <c r="E62" s="10" t="str">
        <f>IFERROR(IF($A62=$E$1,Youth!F62,""),"")</f>
        <v/>
      </c>
      <c r="F62" s="10" t="str">
        <f>IFERROR(IF(A62=$F$1,Youth!F62,""),"")</f>
        <v/>
      </c>
      <c r="G62" s="20"/>
    </row>
    <row r="63" spans="1:7">
      <c r="A63" s="3" t="str">
        <f>IFERROR(VLOOKUP(Youth!F63,$H$3:$I$7,2,TRUE),"")</f>
        <v/>
      </c>
      <c r="B63" s="10" t="str">
        <f>IFERROR(IF(A63=$B$1,Youth!F63,""),"")</f>
        <v/>
      </c>
      <c r="C63" s="10" t="str">
        <f>IFERROR(IF(A63=$C$1,Youth!F63,""),"")</f>
        <v/>
      </c>
      <c r="D63" s="10" t="str">
        <f>IFERROR(IF(A63=$D$1,Youth!F63,""),"")</f>
        <v/>
      </c>
      <c r="E63" s="10" t="str">
        <f>IFERROR(IF($A63=$E$1,Youth!F63,""),"")</f>
        <v/>
      </c>
      <c r="F63" s="10" t="str">
        <f>IFERROR(IF(A63=$F$1,Youth!F63,""),"")</f>
        <v/>
      </c>
      <c r="G63" s="20"/>
    </row>
    <row r="64" spans="1:7">
      <c r="A64" s="3" t="str">
        <f>IFERROR(VLOOKUP(Youth!F64,$H$3:$I$7,2,TRUE),"")</f>
        <v/>
      </c>
      <c r="B64" s="10" t="str">
        <f>IFERROR(IF(A64=$B$1,Youth!F64,""),"")</f>
        <v/>
      </c>
      <c r="C64" s="10" t="str">
        <f>IFERROR(IF(A64=$C$1,Youth!F64,""),"")</f>
        <v/>
      </c>
      <c r="D64" s="10" t="str">
        <f>IFERROR(IF(A64=$D$1,Youth!F64,""),"")</f>
        <v/>
      </c>
      <c r="E64" s="10" t="str">
        <f>IFERROR(IF($A64=$E$1,Youth!F64,""),"")</f>
        <v/>
      </c>
      <c r="F64" s="10" t="str">
        <f>IFERROR(IF(A64=$F$1,Youth!F64,""),"")</f>
        <v/>
      </c>
      <c r="G64" s="20"/>
    </row>
    <row r="65" spans="1:7">
      <c r="A65" s="3" t="str">
        <f>IFERROR(VLOOKUP(Youth!F65,$H$3:$I$7,2,TRUE),"")</f>
        <v/>
      </c>
      <c r="B65" s="10" t="str">
        <f>IFERROR(IF(A65=$B$1,Youth!F65,""),"")</f>
        <v/>
      </c>
      <c r="C65" s="10" t="str">
        <f>IFERROR(IF(A65=$C$1,Youth!F65,""),"")</f>
        <v/>
      </c>
      <c r="D65" s="10" t="str">
        <f>IFERROR(IF(A65=$D$1,Youth!F65,""),"")</f>
        <v/>
      </c>
      <c r="E65" s="10" t="str">
        <f>IFERROR(IF($A65=$E$1,Youth!F65,""),"")</f>
        <v/>
      </c>
      <c r="F65" s="10" t="str">
        <f>IFERROR(IF(A65=$F$1,Youth!F65,""),"")</f>
        <v/>
      </c>
      <c r="G65" s="20"/>
    </row>
    <row r="66" spans="1:7">
      <c r="A66" s="3" t="str">
        <f>IFERROR(VLOOKUP(Youth!F66,$H$3:$I$7,2,TRUE),"")</f>
        <v/>
      </c>
      <c r="B66" s="10" t="str">
        <f>IFERROR(IF(A66=$B$1,Youth!F66,""),"")</f>
        <v/>
      </c>
      <c r="C66" s="10" t="str">
        <f>IFERROR(IF(A66=$C$1,Youth!F66,""),"")</f>
        <v/>
      </c>
      <c r="D66" s="10" t="str">
        <f>IFERROR(IF(A66=$D$1,Youth!F66,""),"")</f>
        <v/>
      </c>
      <c r="E66" s="10" t="str">
        <f>IFERROR(IF($A66=$E$1,Youth!F66,""),"")</f>
        <v/>
      </c>
      <c r="F66" s="10" t="str">
        <f>IFERROR(IF(A66=$F$1,Youth!F66,""),"")</f>
        <v/>
      </c>
      <c r="G66" s="20"/>
    </row>
    <row r="67" spans="1:7">
      <c r="A67" s="3" t="str">
        <f>IFERROR(VLOOKUP(Youth!F67,$H$3:$I$7,2,TRUE),"")</f>
        <v/>
      </c>
      <c r="B67" s="10" t="str">
        <f>IFERROR(IF(A67=$B$1,Youth!F67,""),"")</f>
        <v/>
      </c>
      <c r="C67" s="10" t="str">
        <f>IFERROR(IF(A67=$C$1,Youth!F67,""),"")</f>
        <v/>
      </c>
      <c r="D67" s="10" t="str">
        <f>IFERROR(IF(A67=$D$1,Youth!F67,""),"")</f>
        <v/>
      </c>
      <c r="E67" s="10" t="str">
        <f>IFERROR(IF($A67=$E$1,Youth!F67,""),"")</f>
        <v/>
      </c>
      <c r="F67" s="10" t="str">
        <f>IFERROR(IF(A67=$F$1,Youth!F67,""),"")</f>
        <v/>
      </c>
      <c r="G67" s="20"/>
    </row>
    <row r="68" spans="1:7">
      <c r="A68" s="3" t="str">
        <f>IFERROR(VLOOKUP(Youth!F68,$H$3:$I$7,2,TRUE),"")</f>
        <v/>
      </c>
      <c r="B68" s="10" t="str">
        <f>IFERROR(IF(A68=$B$1,Youth!F68,""),"")</f>
        <v/>
      </c>
      <c r="C68" s="10" t="str">
        <f>IFERROR(IF(A68=$C$1,Youth!F68,""),"")</f>
        <v/>
      </c>
      <c r="D68" s="10" t="str">
        <f>IFERROR(IF(A68=$D$1,Youth!F68,""),"")</f>
        <v/>
      </c>
      <c r="E68" s="10" t="str">
        <f>IFERROR(IF($A68=$E$1,Youth!F68,""),"")</f>
        <v/>
      </c>
      <c r="F68" s="10" t="str">
        <f>IFERROR(IF(A68=$F$1,Youth!F68,""),"")</f>
        <v/>
      </c>
      <c r="G68" s="20"/>
    </row>
    <row r="69" spans="1:7">
      <c r="A69" s="3" t="str">
        <f>IFERROR(VLOOKUP(Youth!F69,$H$3:$I$7,2,TRUE),"")</f>
        <v/>
      </c>
      <c r="B69" s="10" t="str">
        <f>IFERROR(IF(A69=$B$1,Youth!F69,""),"")</f>
        <v/>
      </c>
      <c r="C69" s="10" t="str">
        <f>IFERROR(IF(A69=$C$1,Youth!F69,""),"")</f>
        <v/>
      </c>
      <c r="D69" s="10" t="str">
        <f>IFERROR(IF(A69=$D$1,Youth!F69,""),"")</f>
        <v/>
      </c>
      <c r="E69" s="10" t="str">
        <f>IFERROR(IF($A69=$E$1,Youth!F69,""),"")</f>
        <v/>
      </c>
      <c r="F69" s="10" t="str">
        <f>IFERROR(IF(A69=$F$1,Youth!F69,""),"")</f>
        <v/>
      </c>
      <c r="G69" s="20"/>
    </row>
    <row r="70" spans="1:7">
      <c r="A70" s="3" t="str">
        <f>IFERROR(VLOOKUP(Youth!F70,$H$3:$I$7,2,TRUE),"")</f>
        <v/>
      </c>
      <c r="B70" s="10" t="str">
        <f>IFERROR(IF(A70=$B$1,Youth!F70,""),"")</f>
        <v/>
      </c>
      <c r="C70" s="10" t="str">
        <f>IFERROR(IF(A70=$C$1,Youth!F70,""),"")</f>
        <v/>
      </c>
      <c r="D70" s="10" t="str">
        <f>IFERROR(IF(A70=$D$1,Youth!F70,""),"")</f>
        <v/>
      </c>
      <c r="E70" s="10" t="str">
        <f>IFERROR(IF($A70=$E$1,Youth!F70,""),"")</f>
        <v/>
      </c>
      <c r="F70" s="10" t="str">
        <f>IFERROR(IF(A70=$F$1,Youth!F70,""),"")</f>
        <v/>
      </c>
      <c r="G70" s="20"/>
    </row>
    <row r="71" spans="1:7">
      <c r="A71" s="3" t="str">
        <f>IFERROR(VLOOKUP(Youth!F71,$H$3:$I$7,2,TRUE),"")</f>
        <v/>
      </c>
      <c r="B71" s="10" t="str">
        <f>IFERROR(IF(A71=$B$1,Youth!F71,""),"")</f>
        <v/>
      </c>
      <c r="C71" s="10" t="str">
        <f>IFERROR(IF(A71=$C$1,Youth!F71,""),"")</f>
        <v/>
      </c>
      <c r="D71" s="10" t="str">
        <f>IFERROR(IF(A71=$D$1,Youth!F71,""),"")</f>
        <v/>
      </c>
      <c r="E71" s="10" t="str">
        <f>IFERROR(IF($A71=$E$1,Youth!F71,""),"")</f>
        <v/>
      </c>
      <c r="F71" s="10" t="str">
        <f>IFERROR(IF(A71=$F$1,Youth!F71,""),"")</f>
        <v/>
      </c>
      <c r="G71" s="20"/>
    </row>
    <row r="72" spans="1:7">
      <c r="A72" s="3" t="str">
        <f>IFERROR(VLOOKUP(Youth!F72,$H$3:$I$7,2,TRUE),"")</f>
        <v/>
      </c>
      <c r="B72" s="10" t="str">
        <f>IFERROR(IF(A72=$B$1,Youth!F72,""),"")</f>
        <v/>
      </c>
      <c r="C72" s="10" t="str">
        <f>IFERROR(IF(A72=$C$1,Youth!F72,""),"")</f>
        <v/>
      </c>
      <c r="D72" s="10" t="str">
        <f>IFERROR(IF(A72=$D$1,Youth!F72,""),"")</f>
        <v/>
      </c>
      <c r="E72" s="10" t="str">
        <f>IFERROR(IF($A72=$E$1,Youth!F72,""),"")</f>
        <v/>
      </c>
      <c r="F72" s="10" t="str">
        <f>IFERROR(IF(A72=$F$1,Youth!F72,""),"")</f>
        <v/>
      </c>
      <c r="G72" s="20"/>
    </row>
    <row r="73" spans="1:7">
      <c r="A73" s="3" t="str">
        <f>IFERROR(VLOOKUP(Youth!F73,$H$3:$I$7,2,TRUE),"")</f>
        <v/>
      </c>
      <c r="B73" s="10" t="str">
        <f>IFERROR(IF(A73=$B$1,Youth!F73,""),"")</f>
        <v/>
      </c>
      <c r="C73" s="10" t="str">
        <f>IFERROR(IF(A73=$C$1,Youth!F73,""),"")</f>
        <v/>
      </c>
      <c r="D73" s="10" t="str">
        <f>IFERROR(IF(A73=$D$1,Youth!F73,""),"")</f>
        <v/>
      </c>
      <c r="E73" s="10" t="str">
        <f>IFERROR(IF($A73=$E$1,Youth!F73,""),"")</f>
        <v/>
      </c>
      <c r="F73" s="10" t="str">
        <f>IFERROR(IF(A73=$F$1,Youth!F73,""),"")</f>
        <v/>
      </c>
      <c r="G73" s="20"/>
    </row>
    <row r="74" spans="1:7">
      <c r="A74" s="3" t="str">
        <f>IFERROR(VLOOKUP(Youth!F74,$H$3:$I$7,2,TRUE),"")</f>
        <v/>
      </c>
      <c r="B74" s="10" t="str">
        <f>IFERROR(IF(A74=$B$1,Youth!F74,""),"")</f>
        <v/>
      </c>
      <c r="C74" s="10" t="str">
        <f>IFERROR(IF(A74=$C$1,Youth!F74,""),"")</f>
        <v/>
      </c>
      <c r="D74" s="10" t="str">
        <f>IFERROR(IF(A74=$D$1,Youth!F74,""),"")</f>
        <v/>
      </c>
      <c r="E74" s="10" t="str">
        <f>IFERROR(IF($A74=$E$1,Youth!F74,""),"")</f>
        <v/>
      </c>
      <c r="F74" s="10" t="str">
        <f>IFERROR(IF(A74=$F$1,Youth!F74,""),"")</f>
        <v/>
      </c>
      <c r="G74" s="20"/>
    </row>
    <row r="75" spans="1:7">
      <c r="A75" s="3" t="str">
        <f>IFERROR(VLOOKUP(Youth!F75,$H$3:$I$7,2,TRUE),"")</f>
        <v/>
      </c>
      <c r="B75" s="10" t="str">
        <f>IFERROR(IF(A75=$B$1,Youth!F75,""),"")</f>
        <v/>
      </c>
      <c r="C75" s="10" t="str">
        <f>IFERROR(IF(A75=$C$1,Youth!F75,""),"")</f>
        <v/>
      </c>
      <c r="D75" s="10" t="str">
        <f>IFERROR(IF(A75=$D$1,Youth!F75,""),"")</f>
        <v/>
      </c>
      <c r="E75" s="10" t="str">
        <f>IFERROR(IF($A75=$E$1,Youth!F75,""),"")</f>
        <v/>
      </c>
      <c r="F75" s="10" t="str">
        <f>IFERROR(IF(A75=$F$1,Youth!F75,""),"")</f>
        <v/>
      </c>
      <c r="G75" s="20"/>
    </row>
    <row r="76" spans="1:7">
      <c r="A76" s="3" t="str">
        <f>IFERROR(VLOOKUP(Youth!F76,$H$3:$I$7,2,TRUE),"")</f>
        <v/>
      </c>
      <c r="B76" s="10" t="str">
        <f>IFERROR(IF(A76=$B$1,Youth!F76,""),"")</f>
        <v/>
      </c>
      <c r="C76" s="10" t="str">
        <f>IFERROR(IF(A76=$C$1,Youth!F76,""),"")</f>
        <v/>
      </c>
      <c r="D76" s="10" t="str">
        <f>IFERROR(IF(A76=$D$1,Youth!F76,""),"")</f>
        <v/>
      </c>
      <c r="E76" s="10" t="str">
        <f>IFERROR(IF($A76=$E$1,Youth!F76,""),"")</f>
        <v/>
      </c>
      <c r="F76" s="10" t="str">
        <f>IFERROR(IF(A76=$F$1,Youth!F76,""),"")</f>
        <v/>
      </c>
      <c r="G76" s="20"/>
    </row>
    <row r="77" spans="1:7">
      <c r="A77" s="3" t="str">
        <f>IFERROR(VLOOKUP(Youth!F77,$H$3:$I$7,2,TRUE),"")</f>
        <v/>
      </c>
      <c r="B77" s="10" t="str">
        <f>IFERROR(IF(A77=$B$1,Youth!F77,""),"")</f>
        <v/>
      </c>
      <c r="C77" s="10" t="str">
        <f>IFERROR(IF(A77=$C$1,Youth!F77,""),"")</f>
        <v/>
      </c>
      <c r="D77" s="10" t="str">
        <f>IFERROR(IF(A77=$D$1,Youth!F77,""),"")</f>
        <v/>
      </c>
      <c r="E77" s="10" t="str">
        <f>IFERROR(IF($A77=$E$1,Youth!F77,""),"")</f>
        <v/>
      </c>
      <c r="F77" s="10" t="str">
        <f>IFERROR(IF(A77=$F$1,Youth!F77,""),"")</f>
        <v/>
      </c>
      <c r="G77" s="20"/>
    </row>
    <row r="78" spans="1:7">
      <c r="A78" s="3" t="str">
        <f>IFERROR(VLOOKUP(Youth!F78,$H$3:$I$7,2,TRUE),"")</f>
        <v/>
      </c>
      <c r="B78" s="10" t="str">
        <f>IFERROR(IF(A78=$B$1,Youth!F78,""),"")</f>
        <v/>
      </c>
      <c r="C78" s="10" t="str">
        <f>IFERROR(IF(A78=$C$1,Youth!F78,""),"")</f>
        <v/>
      </c>
      <c r="D78" s="10" t="str">
        <f>IFERROR(IF(A78=$D$1,Youth!F78,""),"")</f>
        <v/>
      </c>
      <c r="E78" s="10" t="str">
        <f>IFERROR(IF($A78=$E$1,Youth!F78,""),"")</f>
        <v/>
      </c>
      <c r="F78" s="10" t="str">
        <f>IFERROR(IF(A78=$F$1,Youth!F78,""),"")</f>
        <v/>
      </c>
      <c r="G78" s="20"/>
    </row>
    <row r="79" spans="1:7">
      <c r="A79" s="3" t="str">
        <f>IFERROR(VLOOKUP(Youth!F79,$H$3:$I$7,2,TRUE),"")</f>
        <v/>
      </c>
      <c r="B79" s="10" t="str">
        <f>IFERROR(IF(A79=$B$1,Youth!F79,""),"")</f>
        <v/>
      </c>
      <c r="C79" s="10" t="str">
        <f>IFERROR(IF(A79=$C$1,Youth!F79,""),"")</f>
        <v/>
      </c>
      <c r="D79" s="10" t="str">
        <f>IFERROR(IF(A79=$D$1,Youth!F79,""),"")</f>
        <v/>
      </c>
      <c r="E79" s="10" t="str">
        <f>IFERROR(IF($A79=$E$1,Youth!F79,""),"")</f>
        <v/>
      </c>
      <c r="F79" s="10" t="str">
        <f>IFERROR(IF(A79=$F$1,Youth!F79,""),"")</f>
        <v/>
      </c>
      <c r="G79" s="20"/>
    </row>
    <row r="80" spans="1:7">
      <c r="A80" s="3" t="str">
        <f>IFERROR(VLOOKUP(Youth!F80,$H$3:$I$7,2,TRUE),"")</f>
        <v/>
      </c>
      <c r="B80" s="10" t="str">
        <f>IFERROR(IF(A80=$B$1,Youth!F80,""),"")</f>
        <v/>
      </c>
      <c r="C80" s="10" t="str">
        <f>IFERROR(IF(A80=$C$1,Youth!F80,""),"")</f>
        <v/>
      </c>
      <c r="D80" s="10" t="str">
        <f>IFERROR(IF(A80=$D$1,Youth!F80,""),"")</f>
        <v/>
      </c>
      <c r="E80" s="10" t="str">
        <f>IFERROR(IF($A80=$E$1,Youth!F80,""),"")</f>
        <v/>
      </c>
      <c r="F80" s="10" t="str">
        <f>IFERROR(IF(A80=$F$1,Youth!F80,""),"")</f>
        <v/>
      </c>
      <c r="G80" s="20"/>
    </row>
    <row r="81" spans="1:7">
      <c r="A81" s="3" t="str">
        <f>IFERROR(VLOOKUP(Youth!F81,$H$3:$I$7,2,TRUE),"")</f>
        <v/>
      </c>
      <c r="B81" s="10" t="str">
        <f>IFERROR(IF(A81=$B$1,Youth!F81,""),"")</f>
        <v/>
      </c>
      <c r="C81" s="10" t="str">
        <f>IFERROR(IF(A81=$C$1,Youth!F81,""),"")</f>
        <v/>
      </c>
      <c r="D81" s="10" t="str">
        <f>IFERROR(IF(A81=$D$1,Youth!F81,""),"")</f>
        <v/>
      </c>
      <c r="E81" s="10" t="str">
        <f>IFERROR(IF($A81=$E$1,Youth!F81,""),"")</f>
        <v/>
      </c>
      <c r="F81" s="10" t="str">
        <f>IFERROR(IF(A81=$F$1,Youth!F81,""),"")</f>
        <v/>
      </c>
      <c r="G81" s="20"/>
    </row>
    <row r="82" spans="1:7">
      <c r="A82" s="3" t="str">
        <f>IFERROR(VLOOKUP(Youth!F82,$H$3:$I$7,2,TRUE),"")</f>
        <v/>
      </c>
      <c r="B82" s="10" t="str">
        <f>IFERROR(IF(A82=$B$1,Youth!F82,""),"")</f>
        <v/>
      </c>
      <c r="C82" s="10" t="str">
        <f>IFERROR(IF(A82=$C$1,Youth!F82,""),"")</f>
        <v/>
      </c>
      <c r="D82" s="10" t="str">
        <f>IFERROR(IF(A82=$D$1,Youth!F82,""),"")</f>
        <v/>
      </c>
      <c r="E82" s="10" t="str">
        <f>IFERROR(IF($A82=$E$1,Youth!F82,""),"")</f>
        <v/>
      </c>
      <c r="F82" s="10" t="str">
        <f>IFERROR(IF(A82=$F$1,Youth!F82,""),"")</f>
        <v/>
      </c>
      <c r="G82" s="20"/>
    </row>
    <row r="83" spans="1:7">
      <c r="A83" s="3" t="str">
        <f>IFERROR(VLOOKUP(Youth!F83,$H$3:$I$7,2,TRUE),"")</f>
        <v/>
      </c>
      <c r="B83" s="10" t="str">
        <f>IFERROR(IF(A83=$B$1,Youth!F83,""),"")</f>
        <v/>
      </c>
      <c r="C83" s="10" t="str">
        <f>IFERROR(IF(A83=$C$1,Youth!F83,""),"")</f>
        <v/>
      </c>
      <c r="D83" s="10" t="str">
        <f>IFERROR(IF(A83=$D$1,Youth!F83,""),"")</f>
        <v/>
      </c>
      <c r="E83" s="10" t="str">
        <f>IFERROR(IF($A83=$E$1,Youth!F83,""),"")</f>
        <v/>
      </c>
      <c r="F83" s="10" t="str">
        <f>IFERROR(IF(A83=$F$1,Youth!F83,""),"")</f>
        <v/>
      </c>
      <c r="G83" s="20"/>
    </row>
    <row r="84" spans="1:7">
      <c r="A84" s="3" t="str">
        <f>IFERROR(VLOOKUP(Youth!F84,$H$3:$I$7,2,TRUE),"")</f>
        <v/>
      </c>
      <c r="B84" s="10" t="str">
        <f>IFERROR(IF(A84=$B$1,Youth!F84,""),"")</f>
        <v/>
      </c>
      <c r="C84" s="10" t="str">
        <f>IFERROR(IF(A84=$C$1,Youth!F84,""),"")</f>
        <v/>
      </c>
      <c r="D84" s="10" t="str">
        <f>IFERROR(IF(A84=$D$1,Youth!F84,""),"")</f>
        <v/>
      </c>
      <c r="E84" s="10" t="str">
        <f>IFERROR(IF($A84=$E$1,Youth!F84,""),"")</f>
        <v/>
      </c>
      <c r="F84" s="10" t="str">
        <f>IFERROR(IF(A84=$F$1,Youth!F84,""),"")</f>
        <v/>
      </c>
      <c r="G84" s="20"/>
    </row>
    <row r="85" spans="1:7">
      <c r="A85" s="3" t="str">
        <f>IFERROR(VLOOKUP(Youth!F85,$H$3:$I$7,2,TRUE),"")</f>
        <v/>
      </c>
      <c r="B85" s="10" t="str">
        <f>IFERROR(IF(A85=$B$1,Youth!F85,""),"")</f>
        <v/>
      </c>
      <c r="C85" s="10" t="str">
        <f>IFERROR(IF(A85=$C$1,Youth!F85,""),"")</f>
        <v/>
      </c>
      <c r="D85" s="10" t="str">
        <f>IFERROR(IF(A85=$D$1,Youth!F85,""),"")</f>
        <v/>
      </c>
      <c r="E85" s="10" t="str">
        <f>IFERROR(IF($A85=$E$1,Youth!F85,""),"")</f>
        <v/>
      </c>
      <c r="F85" s="10" t="str">
        <f>IFERROR(IF(A85=$F$1,Youth!F85,""),"")</f>
        <v/>
      </c>
      <c r="G85" s="20"/>
    </row>
    <row r="86" spans="1:7">
      <c r="A86" s="3" t="str">
        <f>IFERROR(VLOOKUP(Youth!F86,$H$3:$I$7,2,TRUE),"")</f>
        <v/>
      </c>
      <c r="B86" s="10" t="str">
        <f>IFERROR(IF(A86=$B$1,Youth!F86,""),"")</f>
        <v/>
      </c>
      <c r="C86" s="10" t="str">
        <f>IFERROR(IF(A86=$C$1,Youth!F86,""),"")</f>
        <v/>
      </c>
      <c r="D86" s="10" t="str">
        <f>IFERROR(IF(A86=$D$1,Youth!F86,""),"")</f>
        <v/>
      </c>
      <c r="E86" s="10" t="str">
        <f>IFERROR(IF($A86=$E$1,Youth!F86,""),"")</f>
        <v/>
      </c>
      <c r="F86" s="10" t="str">
        <f>IFERROR(IF(A86=$F$1,Youth!F86,""),"")</f>
        <v/>
      </c>
      <c r="G86" s="20"/>
    </row>
    <row r="87" spans="1:7">
      <c r="A87" s="3" t="str">
        <f>IFERROR(VLOOKUP(Youth!F87,$H$3:$I$7,2,TRUE),"")</f>
        <v/>
      </c>
      <c r="B87" s="10" t="str">
        <f>IFERROR(IF(A87=$B$1,Youth!F87,""),"")</f>
        <v/>
      </c>
      <c r="C87" s="10" t="str">
        <f>IFERROR(IF(A87=$C$1,Youth!F87,""),"")</f>
        <v/>
      </c>
      <c r="D87" s="10" t="str">
        <f>IFERROR(IF(A87=$D$1,Youth!F87,""),"")</f>
        <v/>
      </c>
      <c r="E87" s="10" t="str">
        <f>IFERROR(IF($A87=$E$1,Youth!F87,""),"")</f>
        <v/>
      </c>
      <c r="F87" s="10" t="str">
        <f>IFERROR(IF(A87=$F$1,Youth!F87,""),"")</f>
        <v/>
      </c>
      <c r="G87" s="20"/>
    </row>
    <row r="88" spans="1:7">
      <c r="A88" s="3" t="str">
        <f>IFERROR(VLOOKUP(Youth!F88,$H$3:$I$7,2,TRUE),"")</f>
        <v/>
      </c>
      <c r="B88" s="10" t="str">
        <f>IFERROR(IF(A88=$B$1,Youth!F88,""),"")</f>
        <v/>
      </c>
      <c r="C88" s="10" t="str">
        <f>IFERROR(IF(A88=$C$1,Youth!F88,""),"")</f>
        <v/>
      </c>
      <c r="D88" s="10" t="str">
        <f>IFERROR(IF(A88=$D$1,Youth!F88,""),"")</f>
        <v/>
      </c>
      <c r="E88" s="10" t="str">
        <f>IFERROR(IF($A88=$E$1,Youth!F88,""),"")</f>
        <v/>
      </c>
      <c r="F88" s="10" t="str">
        <f>IFERROR(IF(A88=$F$1,Youth!F88,""),"")</f>
        <v/>
      </c>
      <c r="G88" s="20"/>
    </row>
    <row r="89" spans="1:7">
      <c r="A89" s="3" t="str">
        <f>IFERROR(VLOOKUP(Youth!F89,$H$3:$I$7,2,TRUE),"")</f>
        <v/>
      </c>
      <c r="B89" s="10" t="str">
        <f>IFERROR(IF(A89=$B$1,Youth!F89,""),"")</f>
        <v/>
      </c>
      <c r="C89" s="10" t="str">
        <f>IFERROR(IF(A89=$C$1,Youth!F89,""),"")</f>
        <v/>
      </c>
      <c r="D89" s="10" t="str">
        <f>IFERROR(IF(A89=$D$1,Youth!F89,""),"")</f>
        <v/>
      </c>
      <c r="E89" s="10" t="str">
        <f>IFERROR(IF($A89=$E$1,Youth!F89,""),"")</f>
        <v/>
      </c>
      <c r="F89" s="10" t="str">
        <f>IFERROR(IF(A89=$F$1,Youth!F89,""),"")</f>
        <v/>
      </c>
      <c r="G89" s="20"/>
    </row>
    <row r="90" spans="1:7">
      <c r="A90" s="3" t="str">
        <f>IFERROR(VLOOKUP(Youth!F90,$H$3:$I$7,2,TRUE),"")</f>
        <v/>
      </c>
      <c r="B90" s="10" t="str">
        <f>IFERROR(IF(A90=$B$1,Youth!F90,""),"")</f>
        <v/>
      </c>
      <c r="C90" s="10" t="str">
        <f>IFERROR(IF(A90=$C$1,Youth!F90,""),"")</f>
        <v/>
      </c>
      <c r="D90" s="10" t="str">
        <f>IFERROR(IF(A90=$D$1,Youth!F90,""),"")</f>
        <v/>
      </c>
      <c r="E90" s="10" t="str">
        <f>IFERROR(IF($A90=$E$1,Youth!F90,""),"")</f>
        <v/>
      </c>
      <c r="F90" s="10" t="str">
        <f>IFERROR(IF(A90=$F$1,Youth!F90,""),"")</f>
        <v/>
      </c>
      <c r="G90" s="20"/>
    </row>
    <row r="91" spans="1:7">
      <c r="A91" s="3" t="str">
        <f>IFERROR(VLOOKUP(Youth!F91,$H$3:$I$7,2,TRUE),"")</f>
        <v/>
      </c>
      <c r="B91" s="10" t="str">
        <f>IFERROR(IF(A91=$B$1,Youth!F91,""),"")</f>
        <v/>
      </c>
      <c r="C91" s="10" t="str">
        <f>IFERROR(IF(A91=$C$1,Youth!F91,""),"")</f>
        <v/>
      </c>
      <c r="D91" s="10" t="str">
        <f>IFERROR(IF(A91=$D$1,Youth!F91,""),"")</f>
        <v/>
      </c>
      <c r="E91" s="10" t="str">
        <f>IFERROR(IF($A91=$E$1,Youth!F91,""),"")</f>
        <v/>
      </c>
      <c r="F91" s="10" t="str">
        <f>IFERROR(IF(A91=$F$1,Youth!F91,""),"")</f>
        <v/>
      </c>
      <c r="G91" s="20"/>
    </row>
    <row r="92" spans="1:7">
      <c r="A92" s="3" t="str">
        <f>IFERROR(VLOOKUP(Youth!F92,$H$3:$I$7,2,TRUE),"")</f>
        <v/>
      </c>
      <c r="B92" s="10" t="str">
        <f>IFERROR(IF(A92=$B$1,Youth!F92,""),"")</f>
        <v/>
      </c>
      <c r="C92" s="10" t="str">
        <f>IFERROR(IF(A92=$C$1,Youth!F92,""),"")</f>
        <v/>
      </c>
      <c r="D92" s="10" t="str">
        <f>IFERROR(IF(A92=$D$1,Youth!F92,""),"")</f>
        <v/>
      </c>
      <c r="E92" s="10" t="str">
        <f>IFERROR(IF($A92=$E$1,Youth!F92,""),"")</f>
        <v/>
      </c>
      <c r="F92" s="10" t="str">
        <f>IFERROR(IF(A92=$F$1,Youth!F92,""),"")</f>
        <v/>
      </c>
      <c r="G92" s="20"/>
    </row>
    <row r="93" spans="1:7">
      <c r="A93" s="3" t="str">
        <f>IFERROR(VLOOKUP(Youth!F93,$H$3:$I$7,2,TRUE),"")</f>
        <v/>
      </c>
      <c r="B93" s="10" t="str">
        <f>IFERROR(IF(A93=$B$1,Youth!F93,""),"")</f>
        <v/>
      </c>
      <c r="C93" s="10" t="str">
        <f>IFERROR(IF(A93=$C$1,Youth!F93,""),"")</f>
        <v/>
      </c>
      <c r="D93" s="10" t="str">
        <f>IFERROR(IF(A93=$D$1,Youth!F93,""),"")</f>
        <v/>
      </c>
      <c r="E93" s="10" t="str">
        <f>IFERROR(IF($A93=$E$1,Youth!F93,""),"")</f>
        <v/>
      </c>
      <c r="F93" s="10" t="str">
        <f>IFERROR(IF(A93=$F$1,Youth!F93,""),"")</f>
        <v/>
      </c>
      <c r="G93" s="20"/>
    </row>
    <row r="94" spans="1:7">
      <c r="A94" s="3" t="str">
        <f>IFERROR(VLOOKUP(Youth!F94,$H$3:$I$7,2,TRUE),"")</f>
        <v/>
      </c>
      <c r="B94" s="10" t="str">
        <f>IFERROR(IF(A94=$B$1,Youth!F94,""),"")</f>
        <v/>
      </c>
      <c r="C94" s="10" t="str">
        <f>IFERROR(IF(A94=$C$1,Youth!F94,""),"")</f>
        <v/>
      </c>
      <c r="D94" s="10" t="str">
        <f>IFERROR(IF(A94=$D$1,Youth!F94,""),"")</f>
        <v/>
      </c>
      <c r="E94" s="10" t="str">
        <f>IFERROR(IF($A94=$E$1,Youth!F94,""),"")</f>
        <v/>
      </c>
      <c r="F94" s="10" t="str">
        <f>IFERROR(IF(A94=$F$1,Youth!F94,""),"")</f>
        <v/>
      </c>
      <c r="G94" s="20"/>
    </row>
    <row r="95" spans="1:7">
      <c r="A95" s="3" t="str">
        <f>IFERROR(VLOOKUP(Youth!F95,$H$3:$I$7,2,TRUE),"")</f>
        <v/>
      </c>
      <c r="B95" s="10" t="str">
        <f>IFERROR(IF(A95=$B$1,Youth!F95,""),"")</f>
        <v/>
      </c>
      <c r="C95" s="10" t="str">
        <f>IFERROR(IF(A95=$C$1,Youth!F95,""),"")</f>
        <v/>
      </c>
      <c r="D95" s="10" t="str">
        <f>IFERROR(IF(A95=$D$1,Youth!F95,""),"")</f>
        <v/>
      </c>
      <c r="E95" s="10" t="str">
        <f>IFERROR(IF($A95=$E$1,Youth!F95,""),"")</f>
        <v/>
      </c>
      <c r="F95" s="10" t="str">
        <f>IFERROR(IF(A95=$F$1,Youth!F95,""),"")</f>
        <v/>
      </c>
      <c r="G95" s="20"/>
    </row>
    <row r="96" spans="1:7">
      <c r="A96" s="3" t="str">
        <f>IFERROR(VLOOKUP(Youth!F96,$H$3:$I$7,2,TRUE),"")</f>
        <v/>
      </c>
      <c r="B96" s="10" t="str">
        <f>IFERROR(IF(A96=$B$1,Youth!F96,""),"")</f>
        <v/>
      </c>
      <c r="C96" s="10" t="str">
        <f>IFERROR(IF(A96=$C$1,Youth!F96,""),"")</f>
        <v/>
      </c>
      <c r="D96" s="10" t="str">
        <f>IFERROR(IF(A96=$D$1,Youth!F96,""),"")</f>
        <v/>
      </c>
      <c r="E96" s="10" t="str">
        <f>IFERROR(IF($A96=$E$1,Youth!F96,""),"")</f>
        <v/>
      </c>
      <c r="F96" s="10" t="str">
        <f>IFERROR(IF(A96=$F$1,Youth!F96,""),"")</f>
        <v/>
      </c>
      <c r="G96" s="20"/>
    </row>
    <row r="97" spans="1:7">
      <c r="A97" s="3" t="str">
        <f>IFERROR(VLOOKUP(Youth!F97,$H$3:$I$7,2,TRUE),"")</f>
        <v/>
      </c>
      <c r="B97" s="10" t="str">
        <f>IFERROR(IF(A97=$B$1,Youth!F97,""),"")</f>
        <v/>
      </c>
      <c r="C97" s="10" t="str">
        <f>IFERROR(IF(A97=$C$1,Youth!F97,""),"")</f>
        <v/>
      </c>
      <c r="D97" s="10" t="str">
        <f>IFERROR(IF(A97=$D$1,Youth!F97,""),"")</f>
        <v/>
      </c>
      <c r="E97" s="10" t="str">
        <f>IFERROR(IF($A97=$E$1,Youth!F97,""),"")</f>
        <v/>
      </c>
      <c r="F97" s="10" t="str">
        <f>IFERROR(IF(A97=$F$1,Youth!F97,""),"")</f>
        <v/>
      </c>
      <c r="G97" s="20"/>
    </row>
    <row r="98" spans="1:7">
      <c r="A98" s="3" t="str">
        <f>IFERROR(VLOOKUP(Youth!F98,$H$3:$I$7,2,TRUE),"")</f>
        <v/>
      </c>
      <c r="B98" s="10" t="str">
        <f>IFERROR(IF(A98=$B$1,Youth!F98,""),"")</f>
        <v/>
      </c>
      <c r="C98" s="10" t="str">
        <f>IFERROR(IF(A98=$C$1,Youth!F98,""),"")</f>
        <v/>
      </c>
      <c r="D98" s="10" t="str">
        <f>IFERROR(IF(A98=$D$1,Youth!F98,""),"")</f>
        <v/>
      </c>
      <c r="E98" s="10" t="str">
        <f>IFERROR(IF($A98=$E$1,Youth!F98,""),"")</f>
        <v/>
      </c>
      <c r="F98" s="10" t="str">
        <f>IFERROR(IF(A98=$F$1,Youth!F98,""),"")</f>
        <v/>
      </c>
      <c r="G98" s="20"/>
    </row>
    <row r="99" spans="1:7">
      <c r="A99" s="3" t="str">
        <f>IFERROR(VLOOKUP(Youth!F99,$H$3:$I$7,2,TRUE),"")</f>
        <v/>
      </c>
      <c r="B99" s="10" t="str">
        <f>IFERROR(IF(A99=$B$1,Youth!F99,""),"")</f>
        <v/>
      </c>
      <c r="C99" s="10" t="str">
        <f>IFERROR(IF(A99=$C$1,Youth!F99,""),"")</f>
        <v/>
      </c>
      <c r="D99" s="10" t="str">
        <f>IFERROR(IF(A99=$D$1,Youth!F99,""),"")</f>
        <v/>
      </c>
      <c r="E99" s="10" t="str">
        <f>IFERROR(IF($A99=$E$1,Youth!F99,""),"")</f>
        <v/>
      </c>
      <c r="F99" s="10" t="str">
        <f>IFERROR(IF(A99=$F$1,Youth!F99,""),"")</f>
        <v/>
      </c>
      <c r="G99" s="20"/>
    </row>
    <row r="100" spans="1:7">
      <c r="A100" s="3" t="str">
        <f>IFERROR(VLOOKUP(Youth!F100,$H$3:$I$7,2,TRUE),"")</f>
        <v/>
      </c>
      <c r="B100" s="10" t="str">
        <f>IFERROR(IF(A100=$B$1,Youth!F100,""),"")</f>
        <v/>
      </c>
      <c r="C100" s="10" t="str">
        <f>IFERROR(IF(A100=$C$1,Youth!F100,""),"")</f>
        <v/>
      </c>
      <c r="D100" s="10" t="str">
        <f>IFERROR(IF(A100=$D$1,Youth!F100,""),"")</f>
        <v/>
      </c>
      <c r="E100" s="10" t="str">
        <f>IFERROR(IF($A100=$E$1,Youth!F100,""),"")</f>
        <v/>
      </c>
      <c r="F100" s="10" t="str">
        <f>IFERROR(IF(A100=$F$1,Youth!F100,""),"")</f>
        <v/>
      </c>
      <c r="G100" s="20"/>
    </row>
    <row r="101" spans="1:7">
      <c r="A101" s="3" t="str">
        <f>IFERROR(VLOOKUP(Youth!F101,$H$3:$I$7,2,TRUE),"")</f>
        <v/>
      </c>
      <c r="B101" s="10" t="str">
        <f>IFERROR(IF(A101=$B$1,Youth!F101,""),"")</f>
        <v/>
      </c>
      <c r="C101" s="10" t="str">
        <f>IFERROR(IF(A101=$C$1,Youth!F101,""),"")</f>
        <v/>
      </c>
      <c r="D101" s="10" t="str">
        <f>IFERROR(IF(A101=$D$1,Youth!F101,""),"")</f>
        <v/>
      </c>
      <c r="E101" s="10" t="str">
        <f>IFERROR(IF($A101=$E$1,Youth!F101,""),"")</f>
        <v/>
      </c>
      <c r="F101" s="10" t="str">
        <f>IFERROR(IF(A101=$F$1,Youth!F101,""),"")</f>
        <v/>
      </c>
      <c r="G101" s="20"/>
    </row>
    <row r="102" spans="1:7">
      <c r="A102" s="3" t="str">
        <f>IFERROR(VLOOKUP(Youth!F102,$H$3:$I$7,2,TRUE),"")</f>
        <v/>
      </c>
      <c r="B102" s="10" t="str">
        <f>IFERROR(IF(A102=$B$1,Youth!F102,""),"")</f>
        <v/>
      </c>
      <c r="C102" s="10" t="str">
        <f>IFERROR(IF(A102=$C$1,Youth!F102,""),"")</f>
        <v/>
      </c>
      <c r="D102" s="10" t="str">
        <f>IFERROR(IF(A102=$D$1,Youth!F102,""),"")</f>
        <v/>
      </c>
      <c r="E102" s="10" t="str">
        <f>IFERROR(IF($A102=$E$1,Youth!F102,""),"")</f>
        <v/>
      </c>
      <c r="F102" s="10" t="str">
        <f>IFERROR(IF(A102=$F$1,Youth!F102,""),"")</f>
        <v/>
      </c>
      <c r="G102" s="20"/>
    </row>
    <row r="103" spans="1:7">
      <c r="A103" s="3" t="str">
        <f>IFERROR(VLOOKUP(Youth!F103,$H$3:$I$7,2,TRUE),"")</f>
        <v/>
      </c>
      <c r="B103" s="10" t="str">
        <f>IFERROR(IF(A103=$B$1,Youth!F103,""),"")</f>
        <v/>
      </c>
      <c r="C103" s="10" t="str">
        <f>IFERROR(IF(A103=$C$1,Youth!F103,""),"")</f>
        <v/>
      </c>
      <c r="D103" s="10" t="str">
        <f>IFERROR(IF(A103=$D$1,Youth!F103,""),"")</f>
        <v/>
      </c>
      <c r="E103" s="10" t="str">
        <f>IFERROR(IF($A103=$E$1,Youth!F103,""),"")</f>
        <v/>
      </c>
      <c r="F103" s="10" t="str">
        <f>IFERROR(IF(A103=$F$1,Youth!F103,""),"")</f>
        <v/>
      </c>
      <c r="G103" s="20"/>
    </row>
    <row r="104" spans="1:7">
      <c r="A104" s="3" t="str">
        <f>IFERROR(VLOOKUP(Youth!F104,$H$3:$I$7,2,TRUE),"")</f>
        <v/>
      </c>
      <c r="B104" s="10" t="str">
        <f>IFERROR(IF(A104=$B$1,Youth!F104,""),"")</f>
        <v/>
      </c>
      <c r="C104" s="10" t="str">
        <f>IFERROR(IF(A104=$C$1,Youth!F104,""),"")</f>
        <v/>
      </c>
      <c r="D104" s="10" t="str">
        <f>IFERROR(IF(A104=$D$1,Youth!F104,""),"")</f>
        <v/>
      </c>
      <c r="E104" s="10" t="str">
        <f>IFERROR(IF($A104=$E$1,Youth!F104,""),"")</f>
        <v/>
      </c>
      <c r="F104" s="10" t="str">
        <f>IFERROR(IF(A104=$F$1,Youth!F104,""),"")</f>
        <v/>
      </c>
      <c r="G104" s="20"/>
    </row>
    <row r="105" spans="1:7">
      <c r="A105" s="3" t="str">
        <f>IFERROR(VLOOKUP(Youth!F105,$H$3:$I$7,2,TRUE),"")</f>
        <v/>
      </c>
      <c r="B105" s="10" t="str">
        <f>IFERROR(IF(A105=$B$1,Youth!F105,""),"")</f>
        <v/>
      </c>
      <c r="C105" s="10" t="str">
        <f>IFERROR(IF(A105=$C$1,Youth!F105,""),"")</f>
        <v/>
      </c>
      <c r="D105" s="10" t="str">
        <f>IFERROR(IF(A105=$D$1,Youth!F105,""),"")</f>
        <v/>
      </c>
      <c r="E105" s="10" t="str">
        <f>IFERROR(IF($A105=$E$1,Youth!F105,""),"")</f>
        <v/>
      </c>
      <c r="F105" s="10" t="str">
        <f>IFERROR(IF(A105=$F$1,Youth!F105,""),"")</f>
        <v/>
      </c>
      <c r="G105" s="20"/>
    </row>
    <row r="106" spans="1:7">
      <c r="A106" s="3" t="str">
        <f>IFERROR(VLOOKUP(Youth!F106,$H$3:$I$7,2,TRUE),"")</f>
        <v/>
      </c>
      <c r="B106" s="10" t="str">
        <f>IFERROR(IF(A106=$B$1,Youth!F106,""),"")</f>
        <v/>
      </c>
      <c r="C106" s="10" t="str">
        <f>IFERROR(IF(A106=$C$1,Youth!F106,""),"")</f>
        <v/>
      </c>
      <c r="D106" s="10" t="str">
        <f>IFERROR(IF(A106=$D$1,Youth!F106,""),"")</f>
        <v/>
      </c>
      <c r="E106" s="10" t="str">
        <f>IFERROR(IF($A106=$E$1,Youth!F106,""),"")</f>
        <v/>
      </c>
      <c r="F106" s="10" t="str">
        <f>IFERROR(IF(A106=$F$1,Youth!F106,""),"")</f>
        <v/>
      </c>
      <c r="G106" s="20"/>
    </row>
    <row r="107" spans="1:7">
      <c r="A107" s="3" t="str">
        <f>IFERROR(VLOOKUP(Youth!F107,$H$3:$I$7,2,TRUE),"")</f>
        <v/>
      </c>
      <c r="B107" s="10" t="str">
        <f>IFERROR(IF(A107=$B$1,Youth!F107,""),"")</f>
        <v/>
      </c>
      <c r="C107" s="10" t="str">
        <f>IFERROR(IF(A107=$C$1,Youth!F107,""),"")</f>
        <v/>
      </c>
      <c r="D107" s="10" t="str">
        <f>IFERROR(IF(A107=$D$1,Youth!F107,""),"")</f>
        <v/>
      </c>
      <c r="E107" s="10" t="str">
        <f>IFERROR(IF($A107=$E$1,Youth!F107,""),"")</f>
        <v/>
      </c>
      <c r="F107" s="10" t="str">
        <f>IFERROR(IF(A107=$F$1,Youth!F107,""),"")</f>
        <v/>
      </c>
      <c r="G107" s="20"/>
    </row>
    <row r="108" spans="1:7">
      <c r="A108" s="3" t="str">
        <f>IFERROR(VLOOKUP(Youth!F108,$H$3:$I$7,2,TRUE),"")</f>
        <v/>
      </c>
      <c r="B108" s="10" t="str">
        <f>IFERROR(IF(A108=$B$1,Youth!F108,""),"")</f>
        <v/>
      </c>
      <c r="C108" s="10" t="str">
        <f>IFERROR(IF(A108=$C$1,Youth!F108,""),"")</f>
        <v/>
      </c>
      <c r="D108" s="10" t="str">
        <f>IFERROR(IF(A108=$D$1,Youth!F108,""),"")</f>
        <v/>
      </c>
      <c r="E108" s="10" t="str">
        <f>IFERROR(IF($A108=$E$1,Youth!F108,""),"")</f>
        <v/>
      </c>
      <c r="F108" s="10" t="str">
        <f>IFERROR(IF(A108=$F$1,Youth!F108,""),"")</f>
        <v/>
      </c>
      <c r="G108" s="20"/>
    </row>
    <row r="109" spans="1:7">
      <c r="A109" s="3" t="str">
        <f>IFERROR(VLOOKUP(Youth!F109,$H$3:$I$7,2,TRUE),"")</f>
        <v/>
      </c>
      <c r="B109" s="10" t="str">
        <f>IFERROR(IF(A109=$B$1,Youth!F109,""),"")</f>
        <v/>
      </c>
      <c r="C109" s="10" t="str">
        <f>IFERROR(IF(A109=$C$1,Youth!F109,""),"")</f>
        <v/>
      </c>
      <c r="D109" s="10" t="str">
        <f>IFERROR(IF(A109=$D$1,Youth!F109,""),"")</f>
        <v/>
      </c>
      <c r="E109" s="10" t="str">
        <f>IFERROR(IF($A109=$E$1,Youth!F109,""),"")</f>
        <v/>
      </c>
      <c r="F109" s="10" t="str">
        <f>IFERROR(IF(A109=$F$1,Youth!F109,""),"")</f>
        <v/>
      </c>
      <c r="G109" s="20"/>
    </row>
    <row r="110" spans="1:7">
      <c r="A110" s="3" t="str">
        <f>IFERROR(VLOOKUP(Youth!F110,$H$3:$I$7,2,TRUE),"")</f>
        <v/>
      </c>
      <c r="B110" s="10" t="str">
        <f>IFERROR(IF(A110=$B$1,Youth!F110,""),"")</f>
        <v/>
      </c>
      <c r="C110" s="10" t="str">
        <f>IFERROR(IF(A110=$C$1,Youth!F110,""),"")</f>
        <v/>
      </c>
      <c r="D110" s="10" t="str">
        <f>IFERROR(IF(A110=$D$1,Youth!F110,""),"")</f>
        <v/>
      </c>
      <c r="E110" s="10" t="str">
        <f>IFERROR(IF($A110=$E$1,Youth!F110,""),"")</f>
        <v/>
      </c>
      <c r="F110" s="10" t="str">
        <f>IFERROR(IF(A110=$F$1,Youth!F110,""),"")</f>
        <v/>
      </c>
      <c r="G110" s="20"/>
    </row>
    <row r="111" spans="1:7">
      <c r="A111" s="3" t="str">
        <f>IFERROR(VLOOKUP(Youth!F111,$H$3:$I$7,2,TRUE),"")</f>
        <v/>
      </c>
      <c r="B111" s="10" t="str">
        <f>IFERROR(IF(A111=$B$1,Youth!F111,""),"")</f>
        <v/>
      </c>
      <c r="C111" s="10" t="str">
        <f>IFERROR(IF(A111=$C$1,Youth!F111,""),"")</f>
        <v/>
      </c>
      <c r="D111" s="10" t="str">
        <f>IFERROR(IF(A111=$D$1,Youth!F111,""),"")</f>
        <v/>
      </c>
      <c r="E111" s="10" t="str">
        <f>IFERROR(IF($A111=$E$1,Youth!F111,""),"")</f>
        <v/>
      </c>
      <c r="F111" s="10" t="str">
        <f>IFERROR(IF(A111=$F$1,Youth!F111,""),"")</f>
        <v/>
      </c>
      <c r="G111" s="20"/>
    </row>
    <row r="112" spans="1:7">
      <c r="A112" s="3" t="str">
        <f>IFERROR(VLOOKUP(Youth!F112,$H$3:$I$7,2,TRUE),"")</f>
        <v/>
      </c>
      <c r="B112" s="10" t="str">
        <f>IFERROR(IF(A112=$B$1,Youth!F112,""),"")</f>
        <v/>
      </c>
      <c r="C112" s="10" t="str">
        <f>IFERROR(IF(A112=$C$1,Youth!F112,""),"")</f>
        <v/>
      </c>
      <c r="D112" s="10" t="str">
        <f>IFERROR(IF(A112=$D$1,Youth!F112,""),"")</f>
        <v/>
      </c>
      <c r="E112" s="10" t="str">
        <f>IFERROR(IF($A112=$E$1,Youth!F112,""),"")</f>
        <v/>
      </c>
      <c r="F112" s="10" t="str">
        <f>IFERROR(IF(A112=$F$1,Youth!F112,""),"")</f>
        <v/>
      </c>
      <c r="G112" s="20"/>
    </row>
    <row r="113" spans="1:7">
      <c r="A113" s="3" t="str">
        <f>IFERROR(VLOOKUP(Youth!F113,$H$3:$I$7,2,TRUE),"")</f>
        <v/>
      </c>
      <c r="B113" s="10" t="str">
        <f>IFERROR(IF(A113=$B$1,Youth!F113,""),"")</f>
        <v/>
      </c>
      <c r="C113" s="10" t="str">
        <f>IFERROR(IF(A113=$C$1,Youth!F113,""),"")</f>
        <v/>
      </c>
      <c r="D113" s="10" t="str">
        <f>IFERROR(IF(A113=$D$1,Youth!F113,""),"")</f>
        <v/>
      </c>
      <c r="E113" s="10" t="str">
        <f>IFERROR(IF($A113=$E$1,Youth!F113,""),"")</f>
        <v/>
      </c>
      <c r="F113" s="10" t="str">
        <f>IFERROR(IF(A113=$F$1,Youth!F113,""),"")</f>
        <v/>
      </c>
      <c r="G113" s="20"/>
    </row>
    <row r="114" spans="1:7">
      <c r="A114" s="3" t="str">
        <f>IFERROR(VLOOKUP(Youth!F114,$H$3:$I$7,2,TRUE),"")</f>
        <v/>
      </c>
      <c r="B114" s="10" t="str">
        <f>IFERROR(IF(A114=$B$1,Youth!F114,""),"")</f>
        <v/>
      </c>
      <c r="C114" s="10" t="str">
        <f>IFERROR(IF(A114=$C$1,Youth!F114,""),"")</f>
        <v/>
      </c>
      <c r="D114" s="10" t="str">
        <f>IFERROR(IF(A114=$D$1,Youth!F114,""),"")</f>
        <v/>
      </c>
      <c r="E114" s="10" t="str">
        <f>IFERROR(IF($A114=$E$1,Youth!F114,""),"")</f>
        <v/>
      </c>
      <c r="F114" s="10" t="str">
        <f>IFERROR(IF(A114=$F$1,Youth!F114,""),"")</f>
        <v/>
      </c>
      <c r="G114" s="20"/>
    </row>
    <row r="115" spans="1:7">
      <c r="A115" s="3" t="str">
        <f>IFERROR(VLOOKUP(Youth!F115,$H$3:$I$7,2,TRUE),"")</f>
        <v/>
      </c>
      <c r="B115" s="10" t="str">
        <f>IFERROR(IF(A115=$B$1,Youth!F115,""),"")</f>
        <v/>
      </c>
      <c r="C115" s="10" t="str">
        <f>IFERROR(IF(A115=$C$1,Youth!F115,""),"")</f>
        <v/>
      </c>
      <c r="D115" s="10" t="str">
        <f>IFERROR(IF(A115=$D$1,Youth!F115,""),"")</f>
        <v/>
      </c>
      <c r="E115" s="10" t="str">
        <f>IFERROR(IF($A115=$E$1,Youth!F115,""),"")</f>
        <v/>
      </c>
      <c r="F115" s="10" t="str">
        <f>IFERROR(IF(A115=$F$1,Youth!F115,""),"")</f>
        <v/>
      </c>
      <c r="G115" s="20"/>
    </row>
    <row r="116" spans="1:7">
      <c r="A116" s="3" t="str">
        <f>IFERROR(VLOOKUP(Youth!F116,$H$3:$I$7,2,TRUE),"")</f>
        <v/>
      </c>
      <c r="B116" s="10" t="str">
        <f>IFERROR(IF(A116=$B$1,Youth!F116,""),"")</f>
        <v/>
      </c>
      <c r="C116" s="10" t="str">
        <f>IFERROR(IF(A116=$C$1,Youth!F116,""),"")</f>
        <v/>
      </c>
      <c r="D116" s="10" t="str">
        <f>IFERROR(IF(A116=$D$1,Youth!F116,""),"")</f>
        <v/>
      </c>
      <c r="E116" s="10" t="str">
        <f>IFERROR(IF($A116=$E$1,Youth!F116,""),"")</f>
        <v/>
      </c>
      <c r="F116" s="10" t="str">
        <f>IFERROR(IF(A116=$F$1,Youth!F116,""),"")</f>
        <v/>
      </c>
      <c r="G116" s="20"/>
    </row>
    <row r="117" spans="1:7">
      <c r="A117" s="3" t="str">
        <f>IFERROR(VLOOKUP(Youth!F117,$H$3:$I$7,2,TRUE),"")</f>
        <v/>
      </c>
      <c r="B117" s="10" t="str">
        <f>IFERROR(IF(A117=$B$1,Youth!F117,""),"")</f>
        <v/>
      </c>
      <c r="C117" s="10" t="str">
        <f>IFERROR(IF(A117=$C$1,Youth!F117,""),"")</f>
        <v/>
      </c>
      <c r="D117" s="10" t="str">
        <f>IFERROR(IF(A117=$D$1,Youth!F117,""),"")</f>
        <v/>
      </c>
      <c r="E117" s="10" t="str">
        <f>IFERROR(IF($A117=$E$1,Youth!F117,""),"")</f>
        <v/>
      </c>
      <c r="F117" s="10" t="str">
        <f>IFERROR(IF(A117=$F$1,Youth!F117,""),"")</f>
        <v/>
      </c>
      <c r="G117" s="20"/>
    </row>
    <row r="118" spans="1:7">
      <c r="A118" s="3" t="str">
        <f>IFERROR(VLOOKUP(Youth!F118,$H$3:$I$7,2,TRUE),"")</f>
        <v/>
      </c>
      <c r="B118" s="10" t="str">
        <f>IFERROR(IF(A118=$B$1,Youth!F118,""),"")</f>
        <v/>
      </c>
      <c r="C118" s="10" t="str">
        <f>IFERROR(IF(A118=$C$1,Youth!F118,""),"")</f>
        <v/>
      </c>
      <c r="D118" s="10" t="str">
        <f>IFERROR(IF(A118=$D$1,Youth!F118,""),"")</f>
        <v/>
      </c>
      <c r="E118" s="10" t="str">
        <f>IFERROR(IF($A118=$E$1,Youth!F118,""),"")</f>
        <v/>
      </c>
      <c r="F118" s="10" t="str">
        <f>IFERROR(IF(A118=$F$1,Youth!F118,""),"")</f>
        <v/>
      </c>
      <c r="G118" s="20"/>
    </row>
    <row r="119" spans="1:7">
      <c r="A119" s="3" t="str">
        <f>IFERROR(VLOOKUP(Youth!F119,$H$3:$I$7,2,TRUE),"")</f>
        <v/>
      </c>
      <c r="B119" s="10" t="str">
        <f>IFERROR(IF(A119=$B$1,Youth!F119,""),"")</f>
        <v/>
      </c>
      <c r="C119" s="10" t="str">
        <f>IFERROR(IF(A119=$C$1,Youth!F119,""),"")</f>
        <v/>
      </c>
      <c r="D119" s="10" t="str">
        <f>IFERROR(IF(A119=$D$1,Youth!F119,""),"")</f>
        <v/>
      </c>
      <c r="E119" s="10" t="str">
        <f>IFERROR(IF($A119=$E$1,Youth!F119,""),"")</f>
        <v/>
      </c>
      <c r="F119" s="10" t="str">
        <f>IFERROR(IF(A119=$F$1,Youth!F119,""),"")</f>
        <v/>
      </c>
      <c r="G119" s="20"/>
    </row>
    <row r="120" spans="1:7">
      <c r="A120" s="3" t="str">
        <f>IFERROR(VLOOKUP(Youth!F120,$H$3:$I$7,2,TRUE),"")</f>
        <v/>
      </c>
      <c r="B120" s="10" t="str">
        <f>IFERROR(IF(A120=$B$1,Youth!F120,""),"")</f>
        <v/>
      </c>
      <c r="C120" s="10" t="str">
        <f>IFERROR(IF(A120=$C$1,Youth!F120,""),"")</f>
        <v/>
      </c>
      <c r="D120" s="10" t="str">
        <f>IFERROR(IF(A120=$D$1,Youth!F120,""),"")</f>
        <v/>
      </c>
      <c r="E120" s="10" t="str">
        <f>IFERROR(IF($A120=$E$1,Youth!F120,""),"")</f>
        <v/>
      </c>
      <c r="F120" s="10" t="str">
        <f>IFERROR(IF(A120=$F$1,Youth!F120,""),"")</f>
        <v/>
      </c>
      <c r="G120" s="20"/>
    </row>
    <row r="121" spans="1:7">
      <c r="A121" s="3" t="str">
        <f>IFERROR(VLOOKUP(Youth!F121,$H$3:$I$7,2,TRUE),"")</f>
        <v/>
      </c>
      <c r="B121" s="10" t="str">
        <f>IFERROR(IF(A121=$B$1,Youth!F121,""),"")</f>
        <v/>
      </c>
      <c r="C121" s="10" t="str">
        <f>IFERROR(IF(A121=$C$1,Youth!F121,""),"")</f>
        <v/>
      </c>
      <c r="D121" s="10" t="str">
        <f>IFERROR(IF(A121=$D$1,Youth!F121,""),"")</f>
        <v/>
      </c>
      <c r="E121" s="10" t="str">
        <f>IFERROR(IF($A121=$E$1,Youth!F121,""),"")</f>
        <v/>
      </c>
      <c r="F121" s="10" t="str">
        <f>IFERROR(IF(A121=$F$1,Youth!F121,""),"")</f>
        <v/>
      </c>
      <c r="G121" s="20"/>
    </row>
    <row r="122" spans="1:7">
      <c r="A122" s="3" t="str">
        <f>IFERROR(VLOOKUP(Youth!F122,$H$3:$I$7,2,TRUE),"")</f>
        <v/>
      </c>
      <c r="B122" s="10" t="str">
        <f>IFERROR(IF(A122=$B$1,Youth!F122,""),"")</f>
        <v/>
      </c>
      <c r="C122" s="10" t="str">
        <f>IFERROR(IF(A122=$C$1,Youth!F122,""),"")</f>
        <v/>
      </c>
      <c r="D122" s="10" t="str">
        <f>IFERROR(IF(A122=$D$1,Youth!F122,""),"")</f>
        <v/>
      </c>
      <c r="E122" s="10" t="str">
        <f>IFERROR(IF($A122=$E$1,Youth!F122,""),"")</f>
        <v/>
      </c>
      <c r="F122" s="10" t="str">
        <f>IFERROR(IF(A122=$F$1,Youth!F122,""),"")</f>
        <v/>
      </c>
      <c r="G122" s="20"/>
    </row>
    <row r="123" spans="1:7">
      <c r="A123" s="3" t="str">
        <f>IFERROR(VLOOKUP(Youth!F123,$H$3:$I$7,2,TRUE),"")</f>
        <v/>
      </c>
      <c r="B123" s="10" t="str">
        <f>IFERROR(IF(A123=$B$1,Youth!F123,""),"")</f>
        <v/>
      </c>
      <c r="C123" s="10" t="str">
        <f>IFERROR(IF(A123=$C$1,Youth!F123,""),"")</f>
        <v/>
      </c>
      <c r="D123" s="10" t="str">
        <f>IFERROR(IF(A123=$D$1,Youth!F123,""),"")</f>
        <v/>
      </c>
      <c r="E123" s="10" t="str">
        <f>IFERROR(IF($A123=$E$1,Youth!F123,""),"")</f>
        <v/>
      </c>
      <c r="F123" s="10" t="str">
        <f>IFERROR(IF(A123=$F$1,Youth!F123,""),"")</f>
        <v/>
      </c>
      <c r="G123" s="20"/>
    </row>
    <row r="124" spans="1:7">
      <c r="A124" s="3" t="str">
        <f>IFERROR(VLOOKUP(Youth!F124,$H$3:$I$7,2,TRUE),"")</f>
        <v/>
      </c>
      <c r="B124" s="10" t="str">
        <f>IFERROR(IF(A124=$B$1,Youth!F124,""),"")</f>
        <v/>
      </c>
      <c r="C124" s="10" t="str">
        <f>IFERROR(IF(A124=$C$1,Youth!F124,""),"")</f>
        <v/>
      </c>
      <c r="D124" s="10" t="str">
        <f>IFERROR(IF(A124=$D$1,Youth!F124,""),"")</f>
        <v/>
      </c>
      <c r="E124" s="10" t="str">
        <f>IFERROR(IF($A124=$E$1,Youth!F124,""),"")</f>
        <v/>
      </c>
      <c r="F124" s="10" t="str">
        <f>IFERROR(IF(A124=$F$1,Youth!F124,""),"")</f>
        <v/>
      </c>
      <c r="G124" s="20"/>
    </row>
    <row r="125" spans="1:7">
      <c r="A125" s="3" t="str">
        <f>IFERROR(VLOOKUP(Youth!F125,$H$3:$I$7,2,TRUE),"")</f>
        <v/>
      </c>
      <c r="B125" s="10" t="str">
        <f>IFERROR(IF(A125=$B$1,Youth!F125,""),"")</f>
        <v/>
      </c>
      <c r="C125" s="10" t="str">
        <f>IFERROR(IF(A125=$C$1,Youth!F125,""),"")</f>
        <v/>
      </c>
      <c r="D125" s="10" t="str">
        <f>IFERROR(IF(A125=$D$1,Youth!F125,""),"")</f>
        <v/>
      </c>
      <c r="E125" s="10" t="str">
        <f>IFERROR(IF($A125=$E$1,Youth!F125,""),"")</f>
        <v/>
      </c>
      <c r="F125" s="10" t="str">
        <f>IFERROR(IF(A125=$F$1,Youth!F125,""),"")</f>
        <v/>
      </c>
      <c r="G125" s="20"/>
    </row>
    <row r="126" spans="1:7">
      <c r="A126" s="3" t="str">
        <f>IFERROR(VLOOKUP(Youth!F126,$H$3:$I$7,2,TRUE),"")</f>
        <v/>
      </c>
      <c r="B126" s="10" t="str">
        <f>IFERROR(IF(A126=$B$1,Youth!F126,""),"")</f>
        <v/>
      </c>
      <c r="C126" s="10" t="str">
        <f>IFERROR(IF(A126=$C$1,Youth!F126,""),"")</f>
        <v/>
      </c>
      <c r="D126" s="10" t="str">
        <f>IFERROR(IF(A126=$D$1,Youth!F126,""),"")</f>
        <v/>
      </c>
      <c r="E126" s="10" t="str">
        <f>IFERROR(IF($A126=$E$1,Youth!F126,""),"")</f>
        <v/>
      </c>
      <c r="F126" s="10" t="str">
        <f>IFERROR(IF(A126=$F$1,Youth!F126,""),"")</f>
        <v/>
      </c>
      <c r="G126" s="20"/>
    </row>
    <row r="127" spans="1:7">
      <c r="A127" s="3" t="str">
        <f>IFERROR(VLOOKUP(Youth!F127,$H$3:$I$7,2,TRUE),"")</f>
        <v/>
      </c>
      <c r="B127" s="10" t="str">
        <f>IFERROR(IF(A127=$B$1,Youth!F127,""),"")</f>
        <v/>
      </c>
      <c r="C127" s="10" t="str">
        <f>IFERROR(IF(A127=$C$1,Youth!F127,""),"")</f>
        <v/>
      </c>
      <c r="D127" s="10" t="str">
        <f>IFERROR(IF(A127=$D$1,Youth!F127,""),"")</f>
        <v/>
      </c>
      <c r="E127" s="10" t="str">
        <f>IFERROR(IF($A127=$E$1,Youth!F127,""),"")</f>
        <v/>
      </c>
      <c r="F127" s="10" t="str">
        <f>IFERROR(IF(A127=$F$1,Youth!F127,""),"")</f>
        <v/>
      </c>
      <c r="G127" s="20"/>
    </row>
    <row r="128" spans="1:7">
      <c r="A128" s="3" t="str">
        <f>IFERROR(VLOOKUP(Youth!F128,$H$3:$I$7,2,TRUE),"")</f>
        <v/>
      </c>
      <c r="B128" s="10" t="str">
        <f>IFERROR(IF(A128=$B$1,Youth!F128,""),"")</f>
        <v/>
      </c>
      <c r="C128" s="10" t="str">
        <f>IFERROR(IF(A128=$C$1,Youth!F128,""),"")</f>
        <v/>
      </c>
      <c r="D128" s="10" t="str">
        <f>IFERROR(IF(A128=$D$1,Youth!F128,""),"")</f>
        <v/>
      </c>
      <c r="E128" s="10" t="str">
        <f>IFERROR(IF($A128=$E$1,Youth!F128,""),"")</f>
        <v/>
      </c>
      <c r="F128" s="10" t="str">
        <f>IFERROR(IF(A128=$F$1,Youth!F128,""),"")</f>
        <v/>
      </c>
      <c r="G128" s="20"/>
    </row>
    <row r="129" spans="1:7">
      <c r="A129" s="3" t="str">
        <f>IFERROR(VLOOKUP(Youth!F129,$H$3:$I$7,2,TRUE),"")</f>
        <v/>
      </c>
      <c r="B129" s="10" t="str">
        <f>IFERROR(IF(A129=$B$1,Youth!F129,""),"")</f>
        <v/>
      </c>
      <c r="C129" s="10" t="str">
        <f>IFERROR(IF(A129=$C$1,Youth!F129,""),"")</f>
        <v/>
      </c>
      <c r="D129" s="10" t="str">
        <f>IFERROR(IF(A129=$D$1,Youth!F129,""),"")</f>
        <v/>
      </c>
      <c r="E129" s="10" t="str">
        <f>IFERROR(IF($A129=$E$1,Youth!F129,""),"")</f>
        <v/>
      </c>
      <c r="F129" s="10" t="str">
        <f>IFERROR(IF(A129=$F$1,Youth!F129,""),"")</f>
        <v/>
      </c>
      <c r="G129" s="20"/>
    </row>
    <row r="130" spans="1:7">
      <c r="A130" s="3" t="str">
        <f>IFERROR(VLOOKUP(Youth!F130,$H$3:$I$7,2,TRUE),"")</f>
        <v/>
      </c>
      <c r="B130" s="10" t="str">
        <f>IFERROR(IF(A130=$B$1,Youth!F130,""),"")</f>
        <v/>
      </c>
      <c r="C130" s="10" t="str">
        <f>IFERROR(IF(A130=$C$1,Youth!F130,""),"")</f>
        <v/>
      </c>
      <c r="D130" s="10" t="str">
        <f>IFERROR(IF(A130=$D$1,Youth!F130,""),"")</f>
        <v/>
      </c>
      <c r="E130" s="10" t="str">
        <f>IFERROR(IF($A130=$E$1,Youth!F130,""),"")</f>
        <v/>
      </c>
      <c r="F130" s="10" t="str">
        <f>IFERROR(IF(A130=$F$1,Youth!F130,""),"")</f>
        <v/>
      </c>
      <c r="G130" s="20"/>
    </row>
    <row r="131" spans="1:7">
      <c r="A131" s="3" t="str">
        <f>IFERROR(VLOOKUP(Youth!F131,$H$3:$I$7,2,TRUE),"")</f>
        <v/>
      </c>
      <c r="B131" s="10" t="str">
        <f>IFERROR(IF(A131=$B$1,Youth!F131,""),"")</f>
        <v/>
      </c>
      <c r="C131" s="10" t="str">
        <f>IFERROR(IF(A131=$C$1,Youth!F131,""),"")</f>
        <v/>
      </c>
      <c r="D131" s="10" t="str">
        <f>IFERROR(IF(A131=$D$1,Youth!F131,""),"")</f>
        <v/>
      </c>
      <c r="E131" s="10" t="str">
        <f>IFERROR(IF($A131=$E$1,Youth!F131,""),"")</f>
        <v/>
      </c>
      <c r="F131" s="10" t="str">
        <f>IFERROR(IF(A131=$F$1,Youth!F131,""),"")</f>
        <v/>
      </c>
      <c r="G131" s="20"/>
    </row>
    <row r="132" spans="1:7">
      <c r="A132" s="3" t="str">
        <f>IFERROR(VLOOKUP(Youth!F132,$H$3:$I$7,2,TRUE),"")</f>
        <v/>
      </c>
      <c r="B132" s="10" t="str">
        <f>IFERROR(IF(A132=$B$1,Youth!F132,""),"")</f>
        <v/>
      </c>
      <c r="C132" s="10" t="str">
        <f>IFERROR(IF(A132=$C$1,Youth!F132,""),"")</f>
        <v/>
      </c>
      <c r="D132" s="10" t="str">
        <f>IFERROR(IF(A132=$D$1,Youth!F132,""),"")</f>
        <v/>
      </c>
      <c r="E132" s="10" t="str">
        <f>IFERROR(IF($A132=$E$1,Youth!F132,""),"")</f>
        <v/>
      </c>
      <c r="F132" s="10" t="str">
        <f>IFERROR(IF(A132=$F$1,Youth!F132,""),"")</f>
        <v/>
      </c>
      <c r="G132" s="20"/>
    </row>
    <row r="133" spans="1:7">
      <c r="A133" s="3" t="str">
        <f>IFERROR(VLOOKUP(Youth!F133,$H$3:$I$7,2,TRUE),"")</f>
        <v/>
      </c>
      <c r="B133" s="10" t="str">
        <f>IFERROR(IF(A133=$B$1,Youth!F133,""),"")</f>
        <v/>
      </c>
      <c r="C133" s="10" t="str">
        <f>IFERROR(IF(A133=$C$1,Youth!F133,""),"")</f>
        <v/>
      </c>
      <c r="D133" s="10" t="str">
        <f>IFERROR(IF(A133=$D$1,Youth!F133,""),"")</f>
        <v/>
      </c>
      <c r="E133" s="10" t="str">
        <f>IFERROR(IF($A133=$E$1,Youth!F133,""),"")</f>
        <v/>
      </c>
      <c r="F133" s="10" t="str">
        <f>IFERROR(IF(A133=$F$1,Youth!F133,""),"")</f>
        <v/>
      </c>
      <c r="G133" s="20"/>
    </row>
    <row r="134" spans="1:7">
      <c r="A134" s="3" t="str">
        <f>IFERROR(VLOOKUP(Youth!F134,$H$3:$I$7,2,TRUE),"")</f>
        <v/>
      </c>
      <c r="B134" s="10" t="str">
        <f>IFERROR(IF(A134=$B$1,Youth!F134,""),"")</f>
        <v/>
      </c>
      <c r="C134" s="10" t="str">
        <f>IFERROR(IF(A134=$C$1,Youth!F134,""),"")</f>
        <v/>
      </c>
      <c r="D134" s="10" t="str">
        <f>IFERROR(IF(A134=$D$1,Youth!F134,""),"")</f>
        <v/>
      </c>
      <c r="E134" s="10" t="str">
        <f>IFERROR(IF($A134=$E$1,Youth!F134,""),"")</f>
        <v/>
      </c>
      <c r="F134" s="10" t="str">
        <f>IFERROR(IF(A134=$F$1,Youth!F134,""),"")</f>
        <v/>
      </c>
      <c r="G134" s="20"/>
    </row>
    <row r="135" spans="1:7">
      <c r="A135" s="3" t="str">
        <f>IFERROR(VLOOKUP(Youth!F135,$H$3:$I$7,2,TRUE),"")</f>
        <v/>
      </c>
      <c r="B135" s="10" t="str">
        <f>IFERROR(IF(A135=$B$1,Youth!F135,""),"")</f>
        <v/>
      </c>
      <c r="C135" s="10" t="str">
        <f>IFERROR(IF(A135=$C$1,Youth!F135,""),"")</f>
        <v/>
      </c>
      <c r="D135" s="10" t="str">
        <f>IFERROR(IF(A135=$D$1,Youth!F135,""),"")</f>
        <v/>
      </c>
      <c r="E135" s="10" t="str">
        <f>IFERROR(IF($A135=$E$1,Youth!F135,""),"")</f>
        <v/>
      </c>
      <c r="F135" s="10" t="str">
        <f>IFERROR(IF(A135=$F$1,Youth!F135,""),"")</f>
        <v/>
      </c>
      <c r="G135" s="20"/>
    </row>
    <row r="136" spans="1:7">
      <c r="A136" s="3" t="str">
        <f>IFERROR(VLOOKUP(Youth!F136,$H$3:$I$7,2,TRUE),"")</f>
        <v/>
      </c>
      <c r="B136" s="10" t="str">
        <f>IFERROR(IF(A136=$B$1,Youth!F136,""),"")</f>
        <v/>
      </c>
      <c r="C136" s="10" t="str">
        <f>IFERROR(IF(A136=$C$1,Youth!F136,""),"")</f>
        <v/>
      </c>
      <c r="D136" s="10" t="str">
        <f>IFERROR(IF(A136=$D$1,Youth!F136,""),"")</f>
        <v/>
      </c>
      <c r="E136" s="10" t="str">
        <f>IFERROR(IF($A136=$E$1,Youth!F136,""),"")</f>
        <v/>
      </c>
      <c r="F136" s="10" t="str">
        <f>IFERROR(IF(A136=$F$1,Youth!F136,""),"")</f>
        <v/>
      </c>
      <c r="G136" s="20"/>
    </row>
    <row r="137" spans="1:7">
      <c r="A137" s="3" t="str">
        <f>IFERROR(VLOOKUP(Youth!F137,$H$3:$I$7,2,TRUE),"")</f>
        <v/>
      </c>
      <c r="B137" s="10" t="str">
        <f>IFERROR(IF(A137=$B$1,Youth!F137,""),"")</f>
        <v/>
      </c>
      <c r="C137" s="10" t="str">
        <f>IFERROR(IF(A137=$C$1,Youth!F137,""),"")</f>
        <v/>
      </c>
      <c r="D137" s="10" t="str">
        <f>IFERROR(IF(A137=$D$1,Youth!F137,""),"")</f>
        <v/>
      </c>
      <c r="E137" s="10" t="str">
        <f>IFERROR(IF($A137=$E$1,Youth!F137,""),"")</f>
        <v/>
      </c>
      <c r="F137" s="10" t="str">
        <f>IFERROR(IF(A137=$F$1,Youth!F137,""),"")</f>
        <v/>
      </c>
      <c r="G137" s="20"/>
    </row>
    <row r="138" spans="1:7">
      <c r="A138" s="3" t="str">
        <f>IFERROR(VLOOKUP(Youth!F138,$H$3:$I$7,2,TRUE),"")</f>
        <v/>
      </c>
      <c r="B138" s="10" t="str">
        <f>IFERROR(IF(A138=$B$1,Youth!F138,""),"")</f>
        <v/>
      </c>
      <c r="C138" s="10" t="str">
        <f>IFERROR(IF(A138=$C$1,Youth!F138,""),"")</f>
        <v/>
      </c>
      <c r="D138" s="10" t="str">
        <f>IFERROR(IF(A138=$D$1,Youth!F138,""),"")</f>
        <v/>
      </c>
      <c r="E138" s="10" t="str">
        <f>IFERROR(IF($A138=$E$1,Youth!F138,""),"")</f>
        <v/>
      </c>
      <c r="F138" s="10" t="str">
        <f>IFERROR(IF(A138=$F$1,Youth!F138,""),"")</f>
        <v/>
      </c>
      <c r="G138" s="20"/>
    </row>
    <row r="139" spans="1:7">
      <c r="A139" s="3" t="str">
        <f>IFERROR(VLOOKUP(Youth!F139,$H$3:$I$7,2,TRUE),"")</f>
        <v/>
      </c>
      <c r="B139" s="10" t="str">
        <f>IFERROR(IF(A139=$B$1,Youth!F139,""),"")</f>
        <v/>
      </c>
      <c r="C139" s="10" t="str">
        <f>IFERROR(IF(A139=$C$1,Youth!F139,""),"")</f>
        <v/>
      </c>
      <c r="D139" s="10" t="str">
        <f>IFERROR(IF(A139=$D$1,Youth!F139,""),"")</f>
        <v/>
      </c>
      <c r="E139" s="10" t="str">
        <f>IFERROR(IF($A139=$E$1,Youth!F139,""),"")</f>
        <v/>
      </c>
      <c r="F139" s="10" t="str">
        <f>IFERROR(IF(A139=$F$1,Youth!F139,""),"")</f>
        <v/>
      </c>
      <c r="G139" s="20"/>
    </row>
    <row r="140" spans="1:7">
      <c r="A140" s="3" t="str">
        <f>IFERROR(VLOOKUP(Youth!F140,$H$3:$I$7,2,TRUE),"")</f>
        <v/>
      </c>
      <c r="B140" s="10" t="str">
        <f>IFERROR(IF(A140=$B$1,Youth!F140,""),"")</f>
        <v/>
      </c>
      <c r="C140" s="10" t="str">
        <f>IFERROR(IF(A140=$C$1,Youth!F140,""),"")</f>
        <v/>
      </c>
      <c r="D140" s="10" t="str">
        <f>IFERROR(IF(A140=$D$1,Youth!F140,""),"")</f>
        <v/>
      </c>
      <c r="E140" s="10" t="str">
        <f>IFERROR(IF($A140=$E$1,Youth!F140,""),"")</f>
        <v/>
      </c>
      <c r="F140" s="10" t="str">
        <f>IFERROR(IF(A140=$F$1,Youth!F140,""),"")</f>
        <v/>
      </c>
      <c r="G140" s="20"/>
    </row>
    <row r="141" spans="1:7">
      <c r="A141" s="3" t="str">
        <f>IFERROR(VLOOKUP(Youth!F141,$H$3:$I$7,2,TRUE),"")</f>
        <v/>
      </c>
      <c r="B141" s="10" t="str">
        <f>IFERROR(IF(A141=$B$1,Youth!F141,""),"")</f>
        <v/>
      </c>
      <c r="C141" s="10" t="str">
        <f>IFERROR(IF(A141=$C$1,Youth!F141,""),"")</f>
        <v/>
      </c>
      <c r="D141" s="10" t="str">
        <f>IFERROR(IF(A141=$D$1,Youth!F141,""),"")</f>
        <v/>
      </c>
      <c r="E141" s="10" t="str">
        <f>IFERROR(IF($A141=$E$1,Youth!F141,""),"")</f>
        <v/>
      </c>
      <c r="F141" s="10" t="str">
        <f>IFERROR(IF(A141=$F$1,Youth!F141,""),"")</f>
        <v/>
      </c>
      <c r="G141" s="20"/>
    </row>
    <row r="142" spans="1:7">
      <c r="A142" s="3" t="str">
        <f>IFERROR(VLOOKUP(Youth!F142,$H$3:$I$7,2,TRUE),"")</f>
        <v/>
      </c>
      <c r="B142" s="10" t="str">
        <f>IFERROR(IF(A142=$B$1,Youth!F142,""),"")</f>
        <v/>
      </c>
      <c r="C142" s="10" t="str">
        <f>IFERROR(IF(A142=$C$1,Youth!F142,""),"")</f>
        <v/>
      </c>
      <c r="D142" s="10" t="str">
        <f>IFERROR(IF(A142=$D$1,Youth!F142,""),"")</f>
        <v/>
      </c>
      <c r="E142" s="10" t="str">
        <f>IFERROR(IF($A142=$E$1,Youth!F142,""),"")</f>
        <v/>
      </c>
      <c r="F142" s="10" t="str">
        <f>IFERROR(IF(A142=$F$1,Youth!F142,""),"")</f>
        <v/>
      </c>
      <c r="G142" s="20"/>
    </row>
    <row r="143" spans="1:7">
      <c r="A143" s="3" t="str">
        <f>IFERROR(VLOOKUP(Youth!F143,$H$3:$I$7,2,TRUE),"")</f>
        <v/>
      </c>
      <c r="B143" s="10" t="str">
        <f>IFERROR(IF(A143=$B$1,Youth!F143,""),"")</f>
        <v/>
      </c>
      <c r="C143" s="10" t="str">
        <f>IFERROR(IF(A143=$C$1,Youth!F143,""),"")</f>
        <v/>
      </c>
      <c r="D143" s="10" t="str">
        <f>IFERROR(IF(A143=$D$1,Youth!F143,""),"")</f>
        <v/>
      </c>
      <c r="E143" s="10" t="str">
        <f>IFERROR(IF($A143=$E$1,Youth!F143,""),"")</f>
        <v/>
      </c>
      <c r="F143" s="10" t="str">
        <f>IFERROR(IF(A143=$F$1,Youth!F143,""),"")</f>
        <v/>
      </c>
      <c r="G143" s="20"/>
    </row>
    <row r="144" spans="1:7">
      <c r="A144" s="3" t="str">
        <f>IFERROR(VLOOKUP(Youth!F144,$H$3:$I$7,2,TRUE),"")</f>
        <v/>
      </c>
      <c r="B144" s="10" t="str">
        <f>IFERROR(IF(A144=$B$1,Youth!F144,""),"")</f>
        <v/>
      </c>
      <c r="C144" s="10" t="str">
        <f>IFERROR(IF(A144=$C$1,Youth!F144,""),"")</f>
        <v/>
      </c>
      <c r="D144" s="10" t="str">
        <f>IFERROR(IF(A144=$D$1,Youth!F144,""),"")</f>
        <v/>
      </c>
      <c r="E144" s="10" t="str">
        <f>IFERROR(IF($A144=$E$1,Youth!F144,""),"")</f>
        <v/>
      </c>
      <c r="F144" s="10" t="str">
        <f>IFERROR(IF(A144=$F$1,Youth!F144,""),"")</f>
        <v/>
      </c>
      <c r="G144" s="20"/>
    </row>
    <row r="145" spans="1:7">
      <c r="A145" s="3" t="str">
        <f>IFERROR(VLOOKUP(Youth!F145,$H$3:$I$7,2,TRUE),"")</f>
        <v/>
      </c>
      <c r="B145" s="10" t="str">
        <f>IFERROR(IF(A145=$B$1,Youth!F145,""),"")</f>
        <v/>
      </c>
      <c r="C145" s="10" t="str">
        <f>IFERROR(IF(A145=$C$1,Youth!F145,""),"")</f>
        <v/>
      </c>
      <c r="D145" s="10" t="str">
        <f>IFERROR(IF(A145=$D$1,Youth!F145,""),"")</f>
        <v/>
      </c>
      <c r="E145" s="10" t="str">
        <f>IFERROR(IF($A145=$E$1,Youth!F145,""),"")</f>
        <v/>
      </c>
      <c r="F145" s="10" t="str">
        <f>IFERROR(IF(A145=$F$1,Youth!F145,""),"")</f>
        <v/>
      </c>
      <c r="G145" s="20"/>
    </row>
    <row r="146" spans="1:7">
      <c r="A146" s="3" t="str">
        <f>IFERROR(VLOOKUP(Youth!F146,$H$3:$I$7,2,TRUE),"")</f>
        <v/>
      </c>
      <c r="B146" s="10" t="str">
        <f>IFERROR(IF(A146=$B$1,Youth!F146,""),"")</f>
        <v/>
      </c>
      <c r="C146" s="10" t="str">
        <f>IFERROR(IF(A146=$C$1,Youth!F146,""),"")</f>
        <v/>
      </c>
      <c r="D146" s="10" t="str">
        <f>IFERROR(IF(A146=$D$1,Youth!F146,""),"")</f>
        <v/>
      </c>
      <c r="E146" s="10" t="str">
        <f>IFERROR(IF($A146=$E$1,Youth!F146,""),"")</f>
        <v/>
      </c>
      <c r="F146" s="10" t="str">
        <f>IFERROR(IF(A146=$F$1,Youth!F146,""),"")</f>
        <v/>
      </c>
      <c r="G146" s="20"/>
    </row>
    <row r="147" spans="1:7">
      <c r="A147" s="3" t="str">
        <f>IFERROR(VLOOKUP(Youth!F147,$H$3:$I$7,2,TRUE),"")</f>
        <v/>
      </c>
      <c r="B147" s="10" t="str">
        <f>IFERROR(IF(A147=$B$1,Youth!F147,""),"")</f>
        <v/>
      </c>
      <c r="C147" s="10" t="str">
        <f>IFERROR(IF(A147=$C$1,Youth!F147,""),"")</f>
        <v/>
      </c>
      <c r="D147" s="10" t="str">
        <f>IFERROR(IF(A147=$D$1,Youth!F147,""),"")</f>
        <v/>
      </c>
      <c r="E147" s="10" t="str">
        <f>IFERROR(IF($A147=$E$1,Youth!F147,""),"")</f>
        <v/>
      </c>
      <c r="F147" s="10" t="str">
        <f>IFERROR(IF(A147=$F$1,Youth!F147,""),"")</f>
        <v/>
      </c>
      <c r="G147" s="20"/>
    </row>
    <row r="148" spans="1:7">
      <c r="A148" s="3" t="str">
        <f>IFERROR(VLOOKUP(Youth!F148,$H$3:$I$7,2,TRUE),"")</f>
        <v/>
      </c>
      <c r="B148" s="10" t="str">
        <f>IFERROR(IF(A148=$B$1,Youth!F148,""),"")</f>
        <v/>
      </c>
      <c r="C148" s="10" t="str">
        <f>IFERROR(IF(A148=$C$1,Youth!F148,""),"")</f>
        <v/>
      </c>
      <c r="D148" s="10" t="str">
        <f>IFERROR(IF(A148=$D$1,Youth!F148,""),"")</f>
        <v/>
      </c>
      <c r="E148" s="10" t="str">
        <f>IFERROR(IF($A148=$E$1,Youth!F148,""),"")</f>
        <v/>
      </c>
      <c r="F148" s="10" t="str">
        <f>IFERROR(IF(A148=$F$1,Youth!F148,""),"")</f>
        <v/>
      </c>
      <c r="G148" s="20"/>
    </row>
    <row r="149" spans="1:7">
      <c r="A149" s="3" t="str">
        <f>IFERROR(VLOOKUP(Youth!F149,$H$3:$I$7,2,TRUE),"")</f>
        <v/>
      </c>
      <c r="B149" s="10" t="str">
        <f>IFERROR(IF(A149=$B$1,Youth!F149,""),"")</f>
        <v/>
      </c>
      <c r="C149" s="10" t="str">
        <f>IFERROR(IF(A149=$C$1,Youth!F149,""),"")</f>
        <v/>
      </c>
      <c r="D149" s="10" t="str">
        <f>IFERROR(IF(A149=$D$1,Youth!F149,""),"")</f>
        <v/>
      </c>
      <c r="E149" s="10" t="str">
        <f>IFERROR(IF($A149=$E$1,Youth!F149,""),"")</f>
        <v/>
      </c>
      <c r="F149" s="10" t="str">
        <f>IFERROR(IF(A149=$F$1,Youth!F149,""),"")</f>
        <v/>
      </c>
      <c r="G149" s="20"/>
    </row>
    <row r="150" spans="1:7">
      <c r="A150" s="3" t="str">
        <f>IFERROR(VLOOKUP(Youth!F150,$H$3:$I$7,2,TRUE),"")</f>
        <v/>
      </c>
      <c r="B150" s="10" t="str">
        <f>IFERROR(IF(A150=$B$1,Youth!F150,""),"")</f>
        <v/>
      </c>
      <c r="C150" s="10" t="str">
        <f>IFERROR(IF(A150=$C$1,Youth!F150,""),"")</f>
        <v/>
      </c>
      <c r="D150" s="10" t="str">
        <f>IFERROR(IF(A150=$D$1,Youth!F150,""),"")</f>
        <v/>
      </c>
      <c r="E150" s="10" t="str">
        <f>IFERROR(IF($A150=$E$1,Youth!F150,""),"")</f>
        <v/>
      </c>
      <c r="F150" s="10" t="str">
        <f>IFERROR(IF(A150=$F$1,Youth!F150,""),"")</f>
        <v/>
      </c>
      <c r="G150" s="20"/>
    </row>
    <row r="151" spans="1:7">
      <c r="A151" s="3" t="str">
        <f>IFERROR(VLOOKUP(Youth!F151,$H$3:$I$7,2,TRUE),"")</f>
        <v/>
      </c>
      <c r="B151" s="10" t="str">
        <f>IFERROR(IF(A151=$B$1,Youth!F151,""),"")</f>
        <v/>
      </c>
      <c r="C151" s="10" t="str">
        <f>IFERROR(IF(A151=$C$1,Youth!F151,""),"")</f>
        <v/>
      </c>
      <c r="D151" s="10" t="str">
        <f>IFERROR(IF(A151=$D$1,Youth!F151,""),"")</f>
        <v/>
      </c>
      <c r="E151" s="10" t="str">
        <f>IFERROR(IF($A151=$E$1,Youth!F151,""),"")</f>
        <v/>
      </c>
      <c r="F151" s="10" t="str">
        <f>IFERROR(IF(A151=$F$1,Youth!F151,""),"")</f>
        <v/>
      </c>
    </row>
    <row r="152" spans="1:7">
      <c r="A152" s="3" t="str">
        <f>IFERROR(VLOOKUP(Youth!F152,$H$3:$I$7,2,TRUE),"")</f>
        <v/>
      </c>
      <c r="B152" s="10" t="str">
        <f>IFERROR(IF(A152=$B$1,Youth!F152,""),"")</f>
        <v/>
      </c>
      <c r="C152" s="10" t="str">
        <f>IFERROR(IF(A152=$C$1,Youth!F152,""),"")</f>
        <v/>
      </c>
      <c r="D152" s="10" t="str">
        <f>IFERROR(IF(A152=$D$1,Youth!F152,""),"")</f>
        <v/>
      </c>
      <c r="E152" s="10" t="str">
        <f>IFERROR(IF($A152=$E$1,Youth!F152,""),"")</f>
        <v/>
      </c>
      <c r="F152" s="10" t="str">
        <f>IFERROR(IF(A152=$F$1,Youth!F152,""),"")</f>
        <v/>
      </c>
    </row>
    <row r="153" spans="1:7">
      <c r="A153" s="3" t="str">
        <f>IFERROR(VLOOKUP(Youth!F153,$H$3:$I$7,2,TRUE),"")</f>
        <v/>
      </c>
      <c r="B153" s="10" t="str">
        <f>IFERROR(IF(A153=$B$1,Youth!F153,""),"")</f>
        <v/>
      </c>
      <c r="C153" s="10" t="str">
        <f>IFERROR(IF(A153=$C$1,Youth!F153,""),"")</f>
        <v/>
      </c>
      <c r="D153" s="10" t="str">
        <f>IFERROR(IF(A153=$D$1,Youth!F153,""),"")</f>
        <v/>
      </c>
      <c r="E153" s="10" t="str">
        <f>IFERROR(IF($A153=$E$1,Youth!F153,""),"")</f>
        <v/>
      </c>
      <c r="F153" s="10" t="str">
        <f>IFERROR(IF(A153=$F$1,Youth!F153,""),"")</f>
        <v/>
      </c>
    </row>
    <row r="154" spans="1:7">
      <c r="A154" s="3" t="str">
        <f>IFERROR(VLOOKUP(Youth!F154,$H$3:$I$7,2,TRUE),"")</f>
        <v/>
      </c>
      <c r="B154" s="10" t="str">
        <f>IFERROR(IF(A154=$B$1,Youth!F154,""),"")</f>
        <v/>
      </c>
      <c r="C154" s="10" t="str">
        <f>IFERROR(IF(A154=$C$1,Youth!F154,""),"")</f>
        <v/>
      </c>
      <c r="D154" s="10" t="str">
        <f>IFERROR(IF(A154=$D$1,Youth!F154,""),"")</f>
        <v/>
      </c>
      <c r="E154" s="10" t="str">
        <f>IFERROR(IF($A154=$E$1,Youth!F154,""),"")</f>
        <v/>
      </c>
      <c r="F154" s="10" t="str">
        <f>IFERROR(IF(A154=$F$1,Youth!F154,""),"")</f>
        <v/>
      </c>
    </row>
    <row r="155" spans="1:7">
      <c r="A155" s="3" t="str">
        <f>IFERROR(VLOOKUP(Youth!F155,$H$3:$I$7,2,TRUE),"")</f>
        <v/>
      </c>
      <c r="B155" s="10" t="str">
        <f>IFERROR(IF(A155=$B$1,Youth!F155,""),"")</f>
        <v/>
      </c>
      <c r="C155" s="10" t="str">
        <f>IFERROR(IF(A155=$C$1,Youth!F155,""),"")</f>
        <v/>
      </c>
      <c r="D155" s="10" t="str">
        <f>IFERROR(IF(A155=$D$1,Youth!F155,""),"")</f>
        <v/>
      </c>
      <c r="E155" s="10" t="str">
        <f>IFERROR(IF($A155=$E$1,Youth!F155,""),"")</f>
        <v/>
      </c>
      <c r="F155" s="10" t="str">
        <f>IFERROR(IF(A155=$F$1,Youth!F155,""),"")</f>
        <v/>
      </c>
    </row>
    <row r="156" spans="1:7">
      <c r="A156" s="3" t="str">
        <f>IFERROR(VLOOKUP(Youth!F156,$H$3:$I$7,2,TRUE),"")</f>
        <v/>
      </c>
      <c r="B156" s="10" t="str">
        <f>IFERROR(IF(A156=$B$1,Youth!F156,""),"")</f>
        <v/>
      </c>
      <c r="C156" s="10" t="str">
        <f>IFERROR(IF(A156=$C$1,Youth!F156,""),"")</f>
        <v/>
      </c>
      <c r="D156" s="10" t="str">
        <f>IFERROR(IF(A156=$D$1,Youth!F156,""),"")</f>
        <v/>
      </c>
      <c r="E156" s="10" t="str">
        <f>IFERROR(IF($A156=$E$1,Youth!F156,""),"")</f>
        <v/>
      </c>
      <c r="F156" s="10" t="str">
        <f>IFERROR(IF(A156=$F$1,Youth!F156,""),"")</f>
        <v/>
      </c>
    </row>
    <row r="157" spans="1:7">
      <c r="A157" s="3" t="str">
        <f>IFERROR(VLOOKUP(Youth!F157,$H$3:$I$7,2,TRUE),"")</f>
        <v/>
      </c>
      <c r="B157" s="10" t="str">
        <f>IFERROR(IF(A157=$B$1,Youth!F157,""),"")</f>
        <v/>
      </c>
      <c r="C157" s="10" t="str">
        <f>IFERROR(IF(A157=$C$1,Youth!F157,""),"")</f>
        <v/>
      </c>
      <c r="D157" s="10" t="str">
        <f>IFERROR(IF(A157=$D$1,Youth!F157,""),"")</f>
        <v/>
      </c>
      <c r="E157" s="10" t="str">
        <f>IFERROR(IF($A157=$E$1,Youth!F157,""),"")</f>
        <v/>
      </c>
      <c r="F157" s="10" t="str">
        <f>IFERROR(IF(A157=$F$1,Youth!F157,""),"")</f>
        <v/>
      </c>
    </row>
    <row r="158" spans="1:7">
      <c r="A158" s="3" t="str">
        <f>IFERROR(VLOOKUP(Youth!F158,$H$3:$I$7,2,TRUE),"")</f>
        <v/>
      </c>
      <c r="B158" s="10" t="str">
        <f>IFERROR(IF(A158=$B$1,Youth!F158,""),"")</f>
        <v/>
      </c>
      <c r="C158" s="10" t="str">
        <f>IFERROR(IF(A158=$C$1,Youth!F158,""),"")</f>
        <v/>
      </c>
      <c r="D158" s="10" t="str">
        <f>IFERROR(IF(A158=$D$1,Youth!F158,""),"")</f>
        <v/>
      </c>
      <c r="E158" s="10" t="str">
        <f>IFERROR(IF($A158=$E$1,Youth!F158,""),"")</f>
        <v/>
      </c>
      <c r="F158" s="10" t="str">
        <f>IFERROR(IF(A158=$F$1,Youth!F158,""),"")</f>
        <v/>
      </c>
    </row>
    <row r="159" spans="1:7">
      <c r="A159" s="3" t="str">
        <f>IFERROR(VLOOKUP(Youth!F159,$H$3:$I$7,2,TRUE),"")</f>
        <v/>
      </c>
      <c r="B159" s="10" t="str">
        <f>IFERROR(IF(A159=$B$1,Youth!F159,""),"")</f>
        <v/>
      </c>
      <c r="C159" s="10" t="str">
        <f>IFERROR(IF(A159=$C$1,Youth!F159,""),"")</f>
        <v/>
      </c>
      <c r="D159" s="10" t="str">
        <f>IFERROR(IF(A159=$D$1,Youth!F159,""),"")</f>
        <v/>
      </c>
      <c r="E159" s="10" t="str">
        <f>IFERROR(IF($A159=$E$1,Youth!F159,""),"")</f>
        <v/>
      </c>
      <c r="F159" s="10" t="str">
        <f>IFERROR(IF(A159=$F$1,Youth!F159,""),"")</f>
        <v/>
      </c>
    </row>
    <row r="160" spans="1:7">
      <c r="A160" s="3" t="str">
        <f>IFERROR(VLOOKUP(Youth!F160,$H$3:$I$7,2,TRUE),"")</f>
        <v/>
      </c>
      <c r="B160" s="10" t="str">
        <f>IFERROR(IF(A160=$B$1,Youth!F160,""),"")</f>
        <v/>
      </c>
      <c r="C160" s="10" t="str">
        <f>IFERROR(IF(A160=$C$1,Youth!F160,""),"")</f>
        <v/>
      </c>
      <c r="D160" s="10" t="str">
        <f>IFERROR(IF(A160=$D$1,Youth!F160,""),"")</f>
        <v/>
      </c>
      <c r="E160" s="10" t="str">
        <f>IFERROR(IF($A160=$E$1,Youth!F160,""),"")</f>
        <v/>
      </c>
      <c r="F160" s="10" t="str">
        <f>IFERROR(IF(A160=$F$1,Youth!F160,""),"")</f>
        <v/>
      </c>
    </row>
    <row r="161" spans="1:6">
      <c r="A161" s="3" t="str">
        <f>IFERROR(VLOOKUP(Youth!F161,$H$3:$I$7,2,TRUE),"")</f>
        <v/>
      </c>
      <c r="B161" s="10" t="str">
        <f>IFERROR(IF(A161=$B$1,Youth!F161,""),"")</f>
        <v/>
      </c>
      <c r="C161" s="10" t="str">
        <f>IFERROR(IF(A161=$C$1,Youth!F161,""),"")</f>
        <v/>
      </c>
      <c r="D161" s="10" t="str">
        <f>IFERROR(IF(A161=$D$1,Youth!F161,""),"")</f>
        <v/>
      </c>
      <c r="E161" s="10" t="str">
        <f>IFERROR(IF($A161=$E$1,Youth!F161,""),"")</f>
        <v/>
      </c>
      <c r="F161" s="10" t="str">
        <f>IFERROR(IF(A161=$F$1,Youth!F161,""),"")</f>
        <v/>
      </c>
    </row>
    <row r="162" spans="1:6">
      <c r="A162" s="3" t="str">
        <f>IFERROR(VLOOKUP(Youth!F162,$H$3:$I$7,2,TRUE),"")</f>
        <v/>
      </c>
      <c r="B162" s="10" t="str">
        <f>IFERROR(IF(A162=$B$1,Youth!F162,""),"")</f>
        <v/>
      </c>
      <c r="C162" s="10" t="str">
        <f>IFERROR(IF(A162=$C$1,Youth!F162,""),"")</f>
        <v/>
      </c>
      <c r="D162" s="10" t="str">
        <f>IFERROR(IF(A162=$D$1,Youth!F162,""),"")</f>
        <v/>
      </c>
      <c r="E162" s="10" t="str">
        <f>IFERROR(IF($A162=$E$1,Youth!F162,""),"")</f>
        <v/>
      </c>
      <c r="F162" s="10" t="str">
        <f>IFERROR(IF(A162=$F$1,Youth!F162,""),"")</f>
        <v/>
      </c>
    </row>
    <row r="163" spans="1:6">
      <c r="A163" s="3" t="str">
        <f>IFERROR(VLOOKUP(Youth!F163,$H$3:$I$7,2,TRUE),"")</f>
        <v/>
      </c>
      <c r="B163" s="10" t="str">
        <f>IFERROR(IF(A163=$B$1,Youth!F163,""),"")</f>
        <v/>
      </c>
      <c r="C163" s="10" t="str">
        <f>IFERROR(IF(A163=$C$1,Youth!F163,""),"")</f>
        <v/>
      </c>
      <c r="D163" s="10" t="str">
        <f>IFERROR(IF(A163=$D$1,Youth!F163,""),"")</f>
        <v/>
      </c>
      <c r="E163" s="10" t="str">
        <f>IFERROR(IF($A163=$E$1,Youth!F163,""),"")</f>
        <v/>
      </c>
      <c r="F163" s="10" t="str">
        <f>IFERROR(IF(A163=$F$1,Youth!F163,""),"")</f>
        <v/>
      </c>
    </row>
    <row r="164" spans="1:6">
      <c r="A164" s="3" t="str">
        <f>IFERROR(VLOOKUP(Youth!F164,$H$3:$I$7,2,TRUE),"")</f>
        <v/>
      </c>
      <c r="B164" s="10" t="str">
        <f>IFERROR(IF(A164=$B$1,Youth!F164,""),"")</f>
        <v/>
      </c>
      <c r="C164" s="10" t="str">
        <f>IFERROR(IF(A164=$C$1,Youth!F164,""),"")</f>
        <v/>
      </c>
      <c r="D164" s="10" t="str">
        <f>IFERROR(IF(A164=$D$1,Youth!F164,""),"")</f>
        <v/>
      </c>
      <c r="E164" s="10" t="str">
        <f>IFERROR(IF($A164=$E$1,Youth!F164,""),"")</f>
        <v/>
      </c>
      <c r="F164" s="10" t="str">
        <f>IFERROR(IF(A164=$F$1,Youth!F164,""),"")</f>
        <v/>
      </c>
    </row>
    <row r="165" spans="1:6">
      <c r="A165" s="3" t="str">
        <f>IFERROR(VLOOKUP(Youth!F165,$H$3:$I$7,2,TRUE),"")</f>
        <v/>
      </c>
      <c r="B165" s="10" t="str">
        <f>IFERROR(IF(A165=$B$1,Youth!F165,""),"")</f>
        <v/>
      </c>
      <c r="C165" s="10" t="str">
        <f>IFERROR(IF(A165=$C$1,Youth!F165,""),"")</f>
        <v/>
      </c>
      <c r="D165" s="10" t="str">
        <f>IFERROR(IF(A165=$D$1,Youth!F165,""),"")</f>
        <v/>
      </c>
      <c r="E165" s="10" t="str">
        <f>IFERROR(IF($A165=$E$1,Youth!F165,""),"")</f>
        <v/>
      </c>
      <c r="F165" s="10" t="str">
        <f>IFERROR(IF(A165=$F$1,Youth!F165,""),"")</f>
        <v/>
      </c>
    </row>
    <row r="166" spans="1:6">
      <c r="A166" s="3" t="str">
        <f>IFERROR(VLOOKUP(Youth!F166,$H$3:$I$7,2,TRUE),"")</f>
        <v/>
      </c>
      <c r="B166" s="10" t="str">
        <f>IFERROR(IF(A166=$B$1,Youth!F166,""),"")</f>
        <v/>
      </c>
      <c r="C166" s="10" t="str">
        <f>IFERROR(IF(A166=$C$1,Youth!F166,""),"")</f>
        <v/>
      </c>
      <c r="D166" s="10" t="str">
        <f>IFERROR(IF(A166=$D$1,Youth!F166,""),"")</f>
        <v/>
      </c>
      <c r="E166" s="10" t="str">
        <f>IFERROR(IF($A166=$E$1,Youth!F166,""),"")</f>
        <v/>
      </c>
      <c r="F166" s="10" t="str">
        <f>IFERROR(IF(A166=$F$1,Youth!F166,""),"")</f>
        <v/>
      </c>
    </row>
    <row r="167" spans="1:6">
      <c r="A167" s="3" t="str">
        <f>IFERROR(VLOOKUP(Youth!F167,$H$3:$I$7,2,TRUE),"")</f>
        <v/>
      </c>
      <c r="B167" s="10" t="str">
        <f>IFERROR(IF(A167=$B$1,Youth!F167,""),"")</f>
        <v/>
      </c>
      <c r="C167" s="10" t="str">
        <f>IFERROR(IF(A167=$C$1,Youth!F167,""),"")</f>
        <v/>
      </c>
      <c r="D167" s="10" t="str">
        <f>IFERROR(IF(A167=$D$1,Youth!F167,""),"")</f>
        <v/>
      </c>
      <c r="E167" s="10" t="str">
        <f>IFERROR(IF($A167=$E$1,Youth!F167,""),"")</f>
        <v/>
      </c>
      <c r="F167" s="10" t="str">
        <f>IFERROR(IF(A167=$F$1,Youth!F167,""),"")</f>
        <v/>
      </c>
    </row>
    <row r="168" spans="1:6">
      <c r="A168" s="3" t="str">
        <f>IFERROR(VLOOKUP(Youth!F168,$H$3:$I$7,2,TRUE),"")</f>
        <v/>
      </c>
      <c r="B168" s="10" t="str">
        <f>IFERROR(IF(A168=$B$1,Youth!F168,""),"")</f>
        <v/>
      </c>
      <c r="C168" s="10" t="str">
        <f>IFERROR(IF(A168=$C$1,Youth!F168,""),"")</f>
        <v/>
      </c>
      <c r="D168" s="10" t="str">
        <f>IFERROR(IF(A168=$D$1,Youth!F168,""),"")</f>
        <v/>
      </c>
      <c r="E168" s="10" t="str">
        <f>IFERROR(IF($A168=$E$1,Youth!F168,""),"")</f>
        <v/>
      </c>
      <c r="F168" s="10" t="str">
        <f>IFERROR(IF(A168=$F$1,Youth!F168,""),"")</f>
        <v/>
      </c>
    </row>
    <row r="169" spans="1:6">
      <c r="A169" s="3" t="str">
        <f>IFERROR(VLOOKUP(Youth!F169,$H$3:$I$7,2,TRUE),"")</f>
        <v/>
      </c>
      <c r="B169" s="10" t="str">
        <f>IFERROR(IF(A169=$B$1,Youth!F169,""),"")</f>
        <v/>
      </c>
      <c r="C169" s="10" t="str">
        <f>IFERROR(IF(A169=$C$1,Youth!F169,""),"")</f>
        <v/>
      </c>
      <c r="D169" s="10" t="str">
        <f>IFERROR(IF(A169=$D$1,Youth!F169,""),"")</f>
        <v/>
      </c>
      <c r="E169" s="10" t="str">
        <f>IFERROR(IF($A169=$E$1,Youth!F169,""),"")</f>
        <v/>
      </c>
      <c r="F169" s="10" t="str">
        <f>IFERROR(IF(A169=$F$1,Youth!F169,""),"")</f>
        <v/>
      </c>
    </row>
    <row r="170" spans="1:6">
      <c r="A170" s="3" t="str">
        <f>IFERROR(VLOOKUP(Youth!F170,$H$3:$I$7,2,TRUE),"")</f>
        <v/>
      </c>
      <c r="B170" s="10" t="str">
        <f>IFERROR(IF(A170=$B$1,Youth!F170,""),"")</f>
        <v/>
      </c>
      <c r="C170" s="10" t="str">
        <f>IFERROR(IF(A170=$C$1,Youth!F170,""),"")</f>
        <v/>
      </c>
      <c r="D170" s="10" t="str">
        <f>IFERROR(IF(A170=$D$1,Youth!F170,""),"")</f>
        <v/>
      </c>
      <c r="E170" s="10" t="str">
        <f>IFERROR(IF($A170=$E$1,Youth!F170,""),"")</f>
        <v/>
      </c>
      <c r="F170" s="10" t="str">
        <f>IFERROR(IF(A170=$F$1,Youth!F170,""),"")</f>
        <v/>
      </c>
    </row>
    <row r="171" spans="1:6">
      <c r="A171" s="3" t="str">
        <f>IFERROR(VLOOKUP(Youth!F171,$H$3:$I$7,2,TRUE),"")</f>
        <v/>
      </c>
      <c r="B171" s="10" t="str">
        <f>IFERROR(IF(A171=$B$1,Youth!F171,""),"")</f>
        <v/>
      </c>
      <c r="C171" s="10" t="str">
        <f>IFERROR(IF(A171=$C$1,Youth!F171,""),"")</f>
        <v/>
      </c>
      <c r="D171" s="10" t="str">
        <f>IFERROR(IF(A171=$D$1,Youth!F171,""),"")</f>
        <v/>
      </c>
      <c r="E171" s="10" t="str">
        <f>IFERROR(IF($A171=$E$1,Youth!F171,""),"")</f>
        <v/>
      </c>
      <c r="F171" s="10" t="str">
        <f>IFERROR(IF(A171=$F$1,Youth!F171,""),"")</f>
        <v/>
      </c>
    </row>
    <row r="172" spans="1:6">
      <c r="A172" s="3" t="str">
        <f>IFERROR(VLOOKUP(Youth!F172,$H$3:$I$7,2,TRUE),"")</f>
        <v/>
      </c>
      <c r="B172" s="10" t="str">
        <f>IFERROR(IF(A172=$B$1,Youth!F172,""),"")</f>
        <v/>
      </c>
      <c r="C172" s="10" t="str">
        <f>IFERROR(IF(A172=$C$1,Youth!F172,""),"")</f>
        <v/>
      </c>
      <c r="D172" s="10" t="str">
        <f>IFERROR(IF(A172=$D$1,Youth!F172,""),"")</f>
        <v/>
      </c>
      <c r="E172" s="10" t="str">
        <f>IFERROR(IF($A172=$E$1,Youth!F172,""),"")</f>
        <v/>
      </c>
      <c r="F172" s="10" t="str">
        <f>IFERROR(IF(A172=$F$1,Youth!F172,""),"")</f>
        <v/>
      </c>
    </row>
    <row r="173" spans="1:6">
      <c r="A173" s="3" t="str">
        <f>IFERROR(VLOOKUP(Youth!F173,$H$3:$I$7,2,TRUE),"")</f>
        <v/>
      </c>
      <c r="B173" s="10" t="str">
        <f>IFERROR(IF(A173=$B$1,Youth!F173,""),"")</f>
        <v/>
      </c>
      <c r="C173" s="10" t="str">
        <f>IFERROR(IF(A173=$C$1,Youth!F173,""),"")</f>
        <v/>
      </c>
      <c r="D173" s="10" t="str">
        <f>IFERROR(IF(A173=$D$1,Youth!F173,""),"")</f>
        <v/>
      </c>
      <c r="E173" s="10" t="str">
        <f>IFERROR(IF($A173=$E$1,Youth!F173,""),"")</f>
        <v/>
      </c>
      <c r="F173" s="10" t="str">
        <f>IFERROR(IF(A173=$F$1,Youth!F173,""),"")</f>
        <v/>
      </c>
    </row>
    <row r="174" spans="1:6">
      <c r="A174" s="3" t="str">
        <f>IFERROR(VLOOKUP(Youth!F174,$H$3:$I$7,2,TRUE),"")</f>
        <v/>
      </c>
      <c r="B174" s="10" t="str">
        <f>IFERROR(IF(A174=$B$1,Youth!F174,""),"")</f>
        <v/>
      </c>
      <c r="C174" s="10" t="str">
        <f>IFERROR(IF(A174=$C$1,Youth!F174,""),"")</f>
        <v/>
      </c>
      <c r="D174" s="10" t="str">
        <f>IFERROR(IF(A174=$D$1,Youth!F174,""),"")</f>
        <v/>
      </c>
      <c r="E174" s="10" t="str">
        <f>IFERROR(IF($A174=$E$1,Youth!F174,""),"")</f>
        <v/>
      </c>
      <c r="F174" s="10" t="str">
        <f>IFERROR(IF(A174=$F$1,Youth!F174,""),"")</f>
        <v/>
      </c>
    </row>
    <row r="175" spans="1:6">
      <c r="A175" s="3" t="str">
        <f>IFERROR(VLOOKUP(Youth!F175,$H$3:$I$7,2,TRUE),"")</f>
        <v/>
      </c>
      <c r="B175" s="10" t="str">
        <f>IFERROR(IF(A175=$B$1,Youth!F175,""),"")</f>
        <v/>
      </c>
      <c r="C175" s="10" t="str">
        <f>IFERROR(IF(A175=$C$1,Youth!F175,""),"")</f>
        <v/>
      </c>
      <c r="D175" s="10" t="str">
        <f>IFERROR(IF(A175=$D$1,Youth!F175,""),"")</f>
        <v/>
      </c>
      <c r="E175" s="10" t="str">
        <f>IFERROR(IF($A175=$E$1,Youth!F175,""),"")</f>
        <v/>
      </c>
      <c r="F175" s="10" t="str">
        <f>IFERROR(IF(A175=$F$1,Youth!F175,""),"")</f>
        <v/>
      </c>
    </row>
    <row r="176" spans="1:6">
      <c r="A176" s="3" t="str">
        <f>IFERROR(VLOOKUP(Youth!F176,$H$3:$I$7,2,TRUE),"")</f>
        <v/>
      </c>
      <c r="B176" s="10" t="str">
        <f>IFERROR(IF(A176=$B$1,Youth!F176,""),"")</f>
        <v/>
      </c>
      <c r="C176" s="10" t="str">
        <f>IFERROR(IF(A176=$C$1,Youth!F176,""),"")</f>
        <v/>
      </c>
      <c r="D176" s="10" t="str">
        <f>IFERROR(IF(A176=$D$1,Youth!F176,""),"")</f>
        <v/>
      </c>
      <c r="E176" s="10" t="str">
        <f>IFERROR(IF($A176=$E$1,Youth!F176,""),"")</f>
        <v/>
      </c>
      <c r="F176" s="10" t="str">
        <f>IFERROR(IF(A176=$F$1,Youth!F176,""),"")</f>
        <v/>
      </c>
    </row>
    <row r="177" spans="1:6">
      <c r="A177" s="3" t="str">
        <f>IFERROR(VLOOKUP(Youth!F177,$H$3:$I$7,2,TRUE),"")</f>
        <v/>
      </c>
      <c r="B177" s="10" t="str">
        <f>IFERROR(IF(A177=$B$1,Youth!F177,""),"")</f>
        <v/>
      </c>
      <c r="C177" s="10" t="str">
        <f>IFERROR(IF(A177=$C$1,Youth!F177,""),"")</f>
        <v/>
      </c>
      <c r="D177" s="10" t="str">
        <f>IFERROR(IF(A177=$D$1,Youth!F177,""),"")</f>
        <v/>
      </c>
      <c r="E177" s="10" t="str">
        <f>IFERROR(IF($A177=$E$1,Youth!F177,""),"")</f>
        <v/>
      </c>
      <c r="F177" s="10" t="str">
        <f>IFERROR(IF(A177=$F$1,Youth!F177,""),"")</f>
        <v/>
      </c>
    </row>
    <row r="178" spans="1:6">
      <c r="A178" s="3" t="str">
        <f>IFERROR(VLOOKUP(Youth!F178,$H$3:$I$7,2,TRUE),"")</f>
        <v/>
      </c>
      <c r="B178" s="10" t="str">
        <f>IFERROR(IF(A178=$B$1,Youth!F178,""),"")</f>
        <v/>
      </c>
      <c r="C178" s="10" t="str">
        <f>IFERROR(IF(A178=$C$1,Youth!F178,""),"")</f>
        <v/>
      </c>
      <c r="D178" s="10" t="str">
        <f>IFERROR(IF(A178=$D$1,Youth!F178,""),"")</f>
        <v/>
      </c>
      <c r="E178" s="10" t="str">
        <f>IFERROR(IF($A178=$E$1,Youth!F178,""),"")</f>
        <v/>
      </c>
      <c r="F178" s="10" t="str">
        <f>IFERROR(IF(A178=$F$1,Youth!F178,""),"")</f>
        <v/>
      </c>
    </row>
    <row r="179" spans="1:6">
      <c r="A179" s="3" t="str">
        <f>IFERROR(VLOOKUP(Youth!F179,$H$3:$I$7,2,TRUE),"")</f>
        <v/>
      </c>
      <c r="B179" s="10" t="str">
        <f>IFERROR(IF(A179=$B$1,Youth!F179,""),"")</f>
        <v/>
      </c>
      <c r="C179" s="10" t="str">
        <f>IFERROR(IF(A179=$C$1,Youth!F179,""),"")</f>
        <v/>
      </c>
      <c r="D179" s="10" t="str">
        <f>IFERROR(IF(A179=$D$1,Youth!F179,""),"")</f>
        <v/>
      </c>
      <c r="E179" s="10" t="str">
        <f>IFERROR(IF($A179=$E$1,Youth!F179,""),"")</f>
        <v/>
      </c>
      <c r="F179" s="10" t="str">
        <f>IFERROR(IF(A179=$F$1,Youth!F179,""),"")</f>
        <v/>
      </c>
    </row>
    <row r="180" spans="1:6">
      <c r="A180" s="3" t="str">
        <f>IFERROR(VLOOKUP(Youth!F180,$H$3:$I$7,2,TRUE),"")</f>
        <v/>
      </c>
      <c r="B180" s="10" t="str">
        <f>IFERROR(IF(A180=$B$1,Youth!F180,""),"")</f>
        <v/>
      </c>
      <c r="C180" s="10" t="str">
        <f>IFERROR(IF(A180=$C$1,Youth!F180,""),"")</f>
        <v/>
      </c>
      <c r="D180" s="10" t="str">
        <f>IFERROR(IF(A180=$D$1,Youth!F180,""),"")</f>
        <v/>
      </c>
      <c r="E180" s="10" t="str">
        <f>IFERROR(IF($A180=$E$1,Youth!F180,""),"")</f>
        <v/>
      </c>
      <c r="F180" s="10" t="str">
        <f>IFERROR(IF(A180=$F$1,Youth!F180,""),"")</f>
        <v/>
      </c>
    </row>
    <row r="181" spans="1:6">
      <c r="A181" s="3" t="str">
        <f>IFERROR(VLOOKUP(Youth!F181,$H$3:$I$7,2,TRUE),"")</f>
        <v/>
      </c>
      <c r="B181" s="10" t="str">
        <f>IFERROR(IF(A181=$B$1,Youth!F181,""),"")</f>
        <v/>
      </c>
      <c r="C181" s="10" t="str">
        <f>IFERROR(IF(A181=$C$1,Youth!F181,""),"")</f>
        <v/>
      </c>
      <c r="D181" s="10" t="str">
        <f>IFERROR(IF(A181=$D$1,Youth!F181,""),"")</f>
        <v/>
      </c>
      <c r="E181" s="10" t="str">
        <f>IFERROR(IF($A181=$E$1,Youth!F181,""),"")</f>
        <v/>
      </c>
      <c r="F181" s="10" t="str">
        <f>IFERROR(IF(A181=$F$1,Youth!F181,""),"")</f>
        <v/>
      </c>
    </row>
    <row r="182" spans="1:6">
      <c r="A182" s="3" t="str">
        <f>IFERROR(VLOOKUP(Youth!F182,$H$3:$I$7,2,TRUE),"")</f>
        <v/>
      </c>
      <c r="B182" s="10" t="str">
        <f>IFERROR(IF(A182=$B$1,Youth!F182,""),"")</f>
        <v/>
      </c>
      <c r="C182" s="10" t="str">
        <f>IFERROR(IF(A182=$C$1,Youth!F182,""),"")</f>
        <v/>
      </c>
      <c r="D182" s="10" t="str">
        <f>IFERROR(IF(A182=$D$1,Youth!F182,""),"")</f>
        <v/>
      </c>
      <c r="E182" s="10" t="str">
        <f>IFERROR(IF($A182=$E$1,Youth!F182,""),"")</f>
        <v/>
      </c>
      <c r="F182" s="10" t="str">
        <f>IFERROR(IF(A182=$F$1,Youth!F182,""),"")</f>
        <v/>
      </c>
    </row>
    <row r="183" spans="1:6">
      <c r="A183" s="3" t="str">
        <f>IFERROR(VLOOKUP(Youth!F183,$H$3:$I$7,2,TRUE),"")</f>
        <v/>
      </c>
      <c r="B183" s="10" t="str">
        <f>IFERROR(IF(A183=$B$1,Youth!F183,""),"")</f>
        <v/>
      </c>
      <c r="C183" s="10" t="str">
        <f>IFERROR(IF(A183=$C$1,Youth!F183,""),"")</f>
        <v/>
      </c>
      <c r="D183" s="10" t="str">
        <f>IFERROR(IF(A183=$D$1,Youth!F183,""),"")</f>
        <v/>
      </c>
      <c r="E183" s="10" t="str">
        <f>IFERROR(IF($A183=$E$1,Youth!F183,""),"")</f>
        <v/>
      </c>
      <c r="F183" s="10" t="str">
        <f>IFERROR(IF(A183=$F$1,Youth!F183,""),"")</f>
        <v/>
      </c>
    </row>
    <row r="184" spans="1:6">
      <c r="A184" s="3" t="str">
        <f>IFERROR(VLOOKUP(Youth!F184,$H$3:$I$7,2,TRUE),"")</f>
        <v/>
      </c>
      <c r="B184" s="10" t="str">
        <f>IFERROR(IF(A184=$B$1,Youth!F184,""),"")</f>
        <v/>
      </c>
      <c r="C184" s="10" t="str">
        <f>IFERROR(IF(A184=$C$1,Youth!F184,""),"")</f>
        <v/>
      </c>
      <c r="D184" s="10" t="str">
        <f>IFERROR(IF(A184=$D$1,Youth!F184,""),"")</f>
        <v/>
      </c>
      <c r="E184" s="10" t="str">
        <f>IFERROR(IF($A184=$E$1,Youth!F184,""),"")</f>
        <v/>
      </c>
      <c r="F184" s="10" t="str">
        <f>IFERROR(IF(A184=$F$1,Youth!F184,""),"")</f>
        <v/>
      </c>
    </row>
    <row r="185" spans="1:6">
      <c r="A185" s="3" t="str">
        <f>IFERROR(VLOOKUP(Youth!F185,$H$3:$I$7,2,TRUE),"")</f>
        <v/>
      </c>
      <c r="B185" s="10" t="str">
        <f>IFERROR(IF(A185=$B$1,Youth!F185,""),"")</f>
        <v/>
      </c>
      <c r="C185" s="10" t="str">
        <f>IFERROR(IF(A185=$C$1,Youth!F185,""),"")</f>
        <v/>
      </c>
      <c r="D185" s="10" t="str">
        <f>IFERROR(IF(A185=$D$1,Youth!F185,""),"")</f>
        <v/>
      </c>
      <c r="E185" s="10" t="str">
        <f>IFERROR(IF($A185=$E$1,Youth!F185,""),"")</f>
        <v/>
      </c>
      <c r="F185" s="10" t="str">
        <f>IFERROR(IF(A185=$F$1,Youth!F185,""),"")</f>
        <v/>
      </c>
    </row>
    <row r="186" spans="1:6">
      <c r="A186" s="3" t="str">
        <f>IFERROR(VLOOKUP(Youth!F186,$H$3:$I$7,2,TRUE),"")</f>
        <v/>
      </c>
      <c r="B186" s="10" t="str">
        <f>IFERROR(IF(A186=$B$1,Youth!F186,""),"")</f>
        <v/>
      </c>
      <c r="C186" s="10" t="str">
        <f>IFERROR(IF(A186=$C$1,Youth!F186,""),"")</f>
        <v/>
      </c>
      <c r="D186" s="10" t="str">
        <f>IFERROR(IF(A186=$D$1,Youth!F186,""),"")</f>
        <v/>
      </c>
      <c r="E186" s="10" t="str">
        <f>IFERROR(IF($A186=$E$1,Youth!F186,""),"")</f>
        <v/>
      </c>
      <c r="F186" s="10" t="str">
        <f>IFERROR(IF(A186=$F$1,Youth!F186,""),"")</f>
        <v/>
      </c>
    </row>
    <row r="187" spans="1:6">
      <c r="A187" s="3" t="str">
        <f>IFERROR(VLOOKUP(Youth!F187,$H$3:$I$7,2,TRUE),"")</f>
        <v/>
      </c>
      <c r="B187" s="10" t="str">
        <f>IFERROR(IF(A187=$B$1,Youth!F187,""),"")</f>
        <v/>
      </c>
      <c r="C187" s="10" t="str">
        <f>IFERROR(IF(A187=$C$1,Youth!F187,""),"")</f>
        <v/>
      </c>
      <c r="D187" s="10" t="str">
        <f>IFERROR(IF(A187=$D$1,Youth!F187,""),"")</f>
        <v/>
      </c>
      <c r="E187" s="10" t="str">
        <f>IFERROR(IF($A187=$E$1,Youth!F187,""),"")</f>
        <v/>
      </c>
      <c r="F187" s="10" t="str">
        <f>IFERROR(IF(A187=$F$1,Youth!F187,""),"")</f>
        <v/>
      </c>
    </row>
    <row r="188" spans="1:6">
      <c r="A188" s="3" t="str">
        <f>IFERROR(VLOOKUP(Youth!F188,$H$3:$I$7,2,TRUE),"")</f>
        <v/>
      </c>
      <c r="B188" s="10" t="str">
        <f>IFERROR(IF(A188=$B$1,Youth!F188,""),"")</f>
        <v/>
      </c>
      <c r="C188" s="10" t="str">
        <f>IFERROR(IF(A188=$C$1,Youth!F188,""),"")</f>
        <v/>
      </c>
      <c r="D188" s="10" t="str">
        <f>IFERROR(IF(A188=$D$1,Youth!F188,""),"")</f>
        <v/>
      </c>
      <c r="E188" s="10" t="str">
        <f>IFERROR(IF($A188=$E$1,Youth!F188,""),"")</f>
        <v/>
      </c>
      <c r="F188" s="10" t="str">
        <f>IFERROR(IF(A188=$F$1,Youth!F188,""),"")</f>
        <v/>
      </c>
    </row>
    <row r="189" spans="1:6">
      <c r="A189" s="3" t="str">
        <f>IFERROR(VLOOKUP(Youth!F189,$H$3:$I$7,2,TRUE),"")</f>
        <v/>
      </c>
      <c r="B189" s="10" t="str">
        <f>IFERROR(IF(A189=$B$1,Youth!F189,""),"")</f>
        <v/>
      </c>
      <c r="C189" s="10" t="str">
        <f>IFERROR(IF(A189=$C$1,Youth!F189,""),"")</f>
        <v/>
      </c>
      <c r="D189" s="10" t="str">
        <f>IFERROR(IF(A189=$D$1,Youth!F189,""),"")</f>
        <v/>
      </c>
      <c r="E189" s="10" t="str">
        <f>IFERROR(IF($A189=$E$1,Youth!F189,""),"")</f>
        <v/>
      </c>
      <c r="F189" s="10" t="str">
        <f>IFERROR(IF(A189=$F$1,Youth!F189,""),"")</f>
        <v/>
      </c>
    </row>
    <row r="190" spans="1:6">
      <c r="A190" s="3" t="str">
        <f>IFERROR(VLOOKUP(Youth!F190,$H$3:$I$7,2,TRUE),"")</f>
        <v/>
      </c>
      <c r="B190" s="10" t="str">
        <f>IFERROR(IF(A190=$B$1,Youth!F190,""),"")</f>
        <v/>
      </c>
      <c r="C190" s="10" t="str">
        <f>IFERROR(IF(A190=$C$1,Youth!F190,""),"")</f>
        <v/>
      </c>
      <c r="D190" s="10" t="str">
        <f>IFERROR(IF(A190=$D$1,Youth!F190,""),"")</f>
        <v/>
      </c>
      <c r="E190" s="10" t="str">
        <f>IFERROR(IF($A190=$E$1,Youth!F190,""),"")</f>
        <v/>
      </c>
      <c r="F190" s="10" t="str">
        <f>IFERROR(IF(A190=$F$1,Youth!F190,""),"")</f>
        <v/>
      </c>
    </row>
    <row r="191" spans="1:6">
      <c r="A191" s="3" t="str">
        <f>IFERROR(VLOOKUP(Youth!F191,$H$3:$I$7,2,TRUE),"")</f>
        <v/>
      </c>
      <c r="B191" s="10" t="str">
        <f>IFERROR(IF(A191=$B$1,Youth!F191,""),"")</f>
        <v/>
      </c>
      <c r="C191" s="10" t="str">
        <f>IFERROR(IF(A191=$C$1,Youth!F191,""),"")</f>
        <v/>
      </c>
      <c r="D191" s="10" t="str">
        <f>IFERROR(IF(A191=$D$1,Youth!F191,""),"")</f>
        <v/>
      </c>
      <c r="E191" s="10" t="str">
        <f>IFERROR(IF($A191=$E$1,Youth!F191,""),"")</f>
        <v/>
      </c>
      <c r="F191" s="10" t="str">
        <f>IFERROR(IF(A191=$F$1,Youth!F191,""),"")</f>
        <v/>
      </c>
    </row>
    <row r="192" spans="1:6">
      <c r="A192" s="3" t="str">
        <f>IFERROR(VLOOKUP(Youth!F192,$H$3:$I$7,2,TRUE),"")</f>
        <v/>
      </c>
      <c r="B192" s="10" t="str">
        <f>IFERROR(IF(A192=$B$1,Youth!F192,""),"")</f>
        <v/>
      </c>
      <c r="C192" s="10" t="str">
        <f>IFERROR(IF(A192=$C$1,Youth!F192,""),"")</f>
        <v/>
      </c>
      <c r="D192" s="10" t="str">
        <f>IFERROR(IF(A192=$D$1,Youth!F192,""),"")</f>
        <v/>
      </c>
      <c r="E192" s="10" t="str">
        <f>IFERROR(IF($A192=$E$1,Youth!F192,""),"")</f>
        <v/>
      </c>
      <c r="F192" s="10" t="str">
        <f>IFERROR(IF(A192=$F$1,Youth!F192,""),"")</f>
        <v/>
      </c>
    </row>
    <row r="193" spans="1:6">
      <c r="A193" s="3" t="str">
        <f>IFERROR(VLOOKUP(Youth!F193,$H$3:$I$7,2,TRUE),"")</f>
        <v/>
      </c>
      <c r="B193" s="10" t="str">
        <f>IFERROR(IF(A193=$B$1,Youth!F193,""),"")</f>
        <v/>
      </c>
      <c r="C193" s="10" t="str">
        <f>IFERROR(IF(A193=$C$1,Youth!F193,""),"")</f>
        <v/>
      </c>
      <c r="D193" s="10" t="str">
        <f>IFERROR(IF(A193=$D$1,Youth!F193,""),"")</f>
        <v/>
      </c>
      <c r="E193" s="10" t="str">
        <f>IFERROR(IF($A193=$E$1,Youth!F193,""),"")</f>
        <v/>
      </c>
      <c r="F193" s="10" t="str">
        <f>IFERROR(IF(A193=$F$1,Youth!F193,""),"")</f>
        <v/>
      </c>
    </row>
    <row r="194" spans="1:6">
      <c r="A194" s="3" t="str">
        <f>IFERROR(VLOOKUP(Youth!F194,$H$3:$I$7,2,TRUE),"")</f>
        <v/>
      </c>
      <c r="B194" s="10" t="str">
        <f>IFERROR(IF(A194=$B$1,Youth!F194,""),"")</f>
        <v/>
      </c>
      <c r="C194" s="10" t="str">
        <f>IFERROR(IF(A194=$C$1,Youth!F194,""),"")</f>
        <v/>
      </c>
      <c r="D194" s="10" t="str">
        <f>IFERROR(IF(A194=$D$1,Youth!F194,""),"")</f>
        <v/>
      </c>
      <c r="E194" s="10" t="str">
        <f>IFERROR(IF($A194=$E$1,Youth!F194,""),"")</f>
        <v/>
      </c>
      <c r="F194" s="10" t="str">
        <f>IFERROR(IF(A194=$F$1,Youth!F194,""),"")</f>
        <v/>
      </c>
    </row>
    <row r="195" spans="1:6">
      <c r="A195" s="3" t="str">
        <f>IFERROR(VLOOKUP(Youth!F195,$H$3:$I$7,2,TRUE),"")</f>
        <v/>
      </c>
      <c r="B195" s="10" t="str">
        <f>IFERROR(IF(A195=$B$1,Youth!F195,""),"")</f>
        <v/>
      </c>
      <c r="C195" s="10" t="str">
        <f>IFERROR(IF(A195=$C$1,Youth!F195,""),"")</f>
        <v/>
      </c>
      <c r="D195" s="10" t="str">
        <f>IFERROR(IF(A195=$D$1,Youth!F195,""),"")</f>
        <v/>
      </c>
      <c r="E195" s="10" t="str">
        <f>IFERROR(IF($A195=$E$1,Youth!F195,""),"")</f>
        <v/>
      </c>
      <c r="F195" s="10" t="str">
        <f>IFERROR(IF(A195=$F$1,Youth!F195,""),"")</f>
        <v/>
      </c>
    </row>
    <row r="196" spans="1:6">
      <c r="A196" s="3" t="str">
        <f>IFERROR(VLOOKUP(Youth!F196,$H$3:$I$7,2,TRUE),"")</f>
        <v/>
      </c>
      <c r="B196" s="10" t="str">
        <f>IFERROR(IF(A196=$B$1,Youth!F196,""),"")</f>
        <v/>
      </c>
      <c r="C196" s="10" t="str">
        <f>IFERROR(IF(A196=$C$1,Youth!F196,""),"")</f>
        <v/>
      </c>
      <c r="D196" s="10" t="str">
        <f>IFERROR(IF(A196=$D$1,Youth!F196,""),"")</f>
        <v/>
      </c>
      <c r="E196" s="10" t="str">
        <f>IFERROR(IF($A196=$E$1,Youth!F196,""),"")</f>
        <v/>
      </c>
      <c r="F196" s="10" t="str">
        <f>IFERROR(IF(A196=$F$1,Youth!F196,""),"")</f>
        <v/>
      </c>
    </row>
    <row r="197" spans="1:6">
      <c r="A197" s="3" t="str">
        <f>IFERROR(VLOOKUP(Youth!F197,$H$3:$I$7,2,TRUE),"")</f>
        <v/>
      </c>
      <c r="B197" s="10" t="str">
        <f>IFERROR(IF(A197=$B$1,Youth!F197,""),"")</f>
        <v/>
      </c>
      <c r="C197" s="10" t="str">
        <f>IFERROR(IF(A197=$C$1,Youth!F197,""),"")</f>
        <v/>
      </c>
      <c r="D197" s="10" t="str">
        <f>IFERROR(IF(A197=$D$1,Youth!F197,""),"")</f>
        <v/>
      </c>
      <c r="E197" s="10" t="str">
        <f>IFERROR(IF($A197=$E$1,Youth!F197,""),"")</f>
        <v/>
      </c>
      <c r="F197" s="10" t="str">
        <f>IFERROR(IF(A197=$F$1,Youth!F197,""),"")</f>
        <v/>
      </c>
    </row>
    <row r="198" spans="1:6">
      <c r="A198" s="3" t="str">
        <f>IFERROR(VLOOKUP(Youth!F198,$H$3:$I$7,2,TRUE),"")</f>
        <v/>
      </c>
      <c r="B198" s="10" t="str">
        <f>IFERROR(IF(A198=$B$1,Youth!F198,""),"")</f>
        <v/>
      </c>
      <c r="C198" s="10" t="str">
        <f>IFERROR(IF(A198=$C$1,Youth!F198,""),"")</f>
        <v/>
      </c>
      <c r="D198" s="10" t="str">
        <f>IFERROR(IF(A198=$D$1,Youth!F198,""),"")</f>
        <v/>
      </c>
      <c r="E198" s="10" t="str">
        <f>IFERROR(IF($A198=$E$1,Youth!F198,""),"")</f>
        <v/>
      </c>
      <c r="F198" s="10" t="str">
        <f>IFERROR(IF(A198=$F$1,Youth!F198,""),"")</f>
        <v/>
      </c>
    </row>
    <row r="199" spans="1:6">
      <c r="A199" s="3" t="str">
        <f>IFERROR(VLOOKUP(Youth!F199,$H$3:$I$7,2,TRUE),"")</f>
        <v/>
      </c>
      <c r="B199" s="10" t="str">
        <f>IFERROR(IF(A199=$B$1,Youth!F199,""),"")</f>
        <v/>
      </c>
      <c r="C199" s="10" t="str">
        <f>IFERROR(IF(A199=$C$1,Youth!F199,""),"")</f>
        <v/>
      </c>
      <c r="D199" s="10" t="str">
        <f>IFERROR(IF(A199=$D$1,Youth!F199,""),"")</f>
        <v/>
      </c>
      <c r="E199" s="10" t="str">
        <f>IFERROR(IF($A199=$E$1,Youth!F199,""),"")</f>
        <v/>
      </c>
      <c r="F199" s="10" t="str">
        <f>IFERROR(IF(A199=$F$1,Youth!F199,""),"")</f>
        <v/>
      </c>
    </row>
    <row r="200" spans="1:6">
      <c r="A200" s="3" t="str">
        <f>IFERROR(VLOOKUP(Youth!F200,$H$3:$I$7,2,TRUE),"")</f>
        <v/>
      </c>
      <c r="B200" s="10" t="str">
        <f>IFERROR(IF(A200=$B$1,Youth!F200,""),"")</f>
        <v/>
      </c>
      <c r="C200" s="10" t="str">
        <f>IFERROR(IF(A200=$C$1,Youth!F200,""),"")</f>
        <v/>
      </c>
      <c r="D200" s="10" t="str">
        <f>IFERROR(IF(A200=$D$1,Youth!F200,""),"")</f>
        <v/>
      </c>
      <c r="E200" s="10" t="str">
        <f>IFERROR(IF($A200=$E$1,Youth!F200,""),"")</f>
        <v/>
      </c>
      <c r="F200" s="10" t="str">
        <f>IFERROR(IF(A200=$F$1,Youth!F200,""),"")</f>
        <v/>
      </c>
    </row>
    <row r="201" spans="1:6">
      <c r="A201" s="3" t="str">
        <f>IFERROR(VLOOKUP(Youth!F201,$H$3:$I$7,2,TRUE),"")</f>
        <v/>
      </c>
      <c r="B201" s="10" t="str">
        <f>IFERROR(IF(A201=$B$1,Youth!F201,""),"")</f>
        <v/>
      </c>
      <c r="C201" s="10" t="str">
        <f>IFERROR(IF(A201=$C$1,Youth!F201,""),"")</f>
        <v/>
      </c>
      <c r="D201" s="10" t="str">
        <f>IFERROR(IF(A201=$D$1,Youth!F201,""),"")</f>
        <v/>
      </c>
      <c r="E201" s="10" t="str">
        <f>IFERROR(IF($A201=$E$1,Youth!F201,""),"")</f>
        <v/>
      </c>
      <c r="F201" s="10" t="str">
        <f>IFERROR(IF(A201=$F$1,Youth!F201,""),"")</f>
        <v/>
      </c>
    </row>
    <row r="202" spans="1:6">
      <c r="A202" s="3" t="str">
        <f>IFERROR(VLOOKUP(Youth!F202,$H$3:$I$7,2,TRUE),"")</f>
        <v/>
      </c>
      <c r="B202" s="10" t="str">
        <f>IFERROR(IF(A202=$B$1,Youth!F202,""),"")</f>
        <v/>
      </c>
      <c r="C202" s="10" t="str">
        <f>IFERROR(IF(A202=$C$1,Youth!F202,""),"")</f>
        <v/>
      </c>
      <c r="D202" s="10" t="str">
        <f>IFERROR(IF(A202=$D$1,Youth!F202,""),"")</f>
        <v/>
      </c>
      <c r="E202" s="10" t="str">
        <f>IFERROR(IF($A202=$E$1,Youth!F202,""),"")</f>
        <v/>
      </c>
      <c r="F202" s="10" t="str">
        <f>IFERROR(IF(A202=$F$1,Youth!F202,""),"")</f>
        <v/>
      </c>
    </row>
    <row r="203" spans="1:6">
      <c r="A203" s="3" t="str">
        <f>IFERROR(VLOOKUP(Youth!F203,$H$3:$I$7,2,TRUE),"")</f>
        <v/>
      </c>
      <c r="B203" s="10" t="str">
        <f>IFERROR(IF(A203=$B$1,Youth!F203,""),"")</f>
        <v/>
      </c>
      <c r="C203" s="10" t="str">
        <f>IFERROR(IF(A203=$C$1,Youth!F203,""),"")</f>
        <v/>
      </c>
      <c r="D203" s="10" t="str">
        <f>IFERROR(IF(A203=$D$1,Youth!F203,""),"")</f>
        <v/>
      </c>
      <c r="E203" s="10" t="str">
        <f>IFERROR(IF($A203=$E$1,Youth!F203,""),"")</f>
        <v/>
      </c>
      <c r="F203" s="10" t="str">
        <f>IFERROR(IF(A203=$F$1,Youth!F203,""),"")</f>
        <v/>
      </c>
    </row>
    <row r="204" spans="1:6">
      <c r="A204" s="3" t="str">
        <f>IFERROR(VLOOKUP(Youth!F204,$H$3:$I$7,2,TRUE),"")</f>
        <v/>
      </c>
      <c r="B204" s="10" t="str">
        <f>IFERROR(IF(A204=$B$1,Youth!F204,""),"")</f>
        <v/>
      </c>
      <c r="C204" s="10" t="str">
        <f>IFERROR(IF(A204=$C$1,Youth!F204,""),"")</f>
        <v/>
      </c>
      <c r="D204" s="10" t="str">
        <f>IFERROR(IF(A204=$D$1,Youth!F204,""),"")</f>
        <v/>
      </c>
      <c r="E204" s="10" t="str">
        <f>IFERROR(IF($A204=$E$1,Youth!F204,""),"")</f>
        <v/>
      </c>
      <c r="F204" s="10" t="str">
        <f>IFERROR(IF(A204=$F$1,Youth!F204,""),"")</f>
        <v/>
      </c>
    </row>
    <row r="205" spans="1:6">
      <c r="A205" s="3" t="str">
        <f>IFERROR(VLOOKUP(Youth!F205,$H$3:$I$7,2,TRUE),"")</f>
        <v/>
      </c>
      <c r="B205" s="10" t="str">
        <f>IFERROR(IF(A205=$B$1,Youth!F205,""),"")</f>
        <v/>
      </c>
      <c r="C205" s="10" t="str">
        <f>IFERROR(IF(A205=$C$1,Youth!F205,""),"")</f>
        <v/>
      </c>
      <c r="D205" s="10" t="str">
        <f>IFERROR(IF(A205=$D$1,Youth!F205,""),"")</f>
        <v/>
      </c>
      <c r="E205" s="10" t="str">
        <f>IFERROR(IF($A205=$E$1,Youth!F205,""),"")</f>
        <v/>
      </c>
      <c r="F205" s="10" t="str">
        <f>IFERROR(IF(A205=$F$1,Youth!F205,""),"")</f>
        <v/>
      </c>
    </row>
    <row r="206" spans="1:6">
      <c r="A206" s="3" t="str">
        <f>IFERROR(VLOOKUP(Youth!F206,$H$3:$I$7,2,TRUE),"")</f>
        <v/>
      </c>
      <c r="B206" s="10" t="str">
        <f>IFERROR(IF(A206=$B$1,Youth!F206,""),"")</f>
        <v/>
      </c>
      <c r="C206" s="10" t="str">
        <f>IFERROR(IF(A206=$C$1,Youth!F206,""),"")</f>
        <v/>
      </c>
      <c r="D206" s="10" t="str">
        <f>IFERROR(IF(A206=$D$1,Youth!F206,""),"")</f>
        <v/>
      </c>
      <c r="E206" s="10" t="str">
        <f>IFERROR(IF($A206=$E$1,Youth!F206,""),"")</f>
        <v/>
      </c>
      <c r="F206" s="10" t="str">
        <f>IFERROR(IF(A206=$F$1,Youth!F206,""),"")</f>
        <v/>
      </c>
    </row>
    <row r="207" spans="1:6">
      <c r="A207" s="3" t="str">
        <f>IFERROR(VLOOKUP(Youth!F207,$H$3:$I$7,2,TRUE),"")</f>
        <v/>
      </c>
      <c r="B207" s="10" t="str">
        <f>IFERROR(IF(A207=$B$1,Youth!F207,""),"")</f>
        <v/>
      </c>
      <c r="C207" s="10" t="str">
        <f>IFERROR(IF(A207=$C$1,Youth!F207,""),"")</f>
        <v/>
      </c>
      <c r="D207" s="10" t="str">
        <f>IFERROR(IF(A207=$D$1,Youth!F207,""),"")</f>
        <v/>
      </c>
      <c r="E207" s="10" t="str">
        <f>IFERROR(IF($A207=$E$1,Youth!F207,""),"")</f>
        <v/>
      </c>
      <c r="F207" s="10" t="str">
        <f>IFERROR(IF(A207=$F$1,Youth!F207,""),"")</f>
        <v/>
      </c>
    </row>
    <row r="208" spans="1:6">
      <c r="A208" s="3" t="str">
        <f>IFERROR(VLOOKUP(Youth!F208,$H$3:$I$7,2,TRUE),"")</f>
        <v/>
      </c>
      <c r="B208" s="10" t="str">
        <f>IFERROR(IF(A208=$B$1,Youth!F208,""),"")</f>
        <v/>
      </c>
      <c r="C208" s="10" t="str">
        <f>IFERROR(IF(A208=$C$1,Youth!F208,""),"")</f>
        <v/>
      </c>
      <c r="D208" s="10" t="str">
        <f>IFERROR(IF(A208=$D$1,Youth!F208,""),"")</f>
        <v/>
      </c>
      <c r="E208" s="10" t="str">
        <f>IFERROR(IF($A208=$E$1,Youth!F208,""),"")</f>
        <v/>
      </c>
      <c r="F208" s="10" t="str">
        <f>IFERROR(IF(A208=$F$1,Youth!F208,""),"")</f>
        <v/>
      </c>
    </row>
    <row r="209" spans="1:6">
      <c r="A209" s="3" t="str">
        <f>IFERROR(VLOOKUP(Youth!F209,$H$3:$I$7,2,TRUE),"")</f>
        <v/>
      </c>
      <c r="B209" s="10" t="str">
        <f>IFERROR(IF(A209=$B$1,Youth!F209,""),"")</f>
        <v/>
      </c>
      <c r="C209" s="10" t="str">
        <f>IFERROR(IF(A209=$C$1,Youth!F209,""),"")</f>
        <v/>
      </c>
      <c r="D209" s="10" t="str">
        <f>IFERROR(IF(A209=$D$1,Youth!F209,""),"")</f>
        <v/>
      </c>
      <c r="E209" s="10" t="str">
        <f>IFERROR(IF($A209=$E$1,Youth!F209,""),"")</f>
        <v/>
      </c>
      <c r="F209" s="10" t="str">
        <f>IFERROR(IF(A209=$F$1,Youth!F209,""),"")</f>
        <v/>
      </c>
    </row>
    <row r="210" spans="1:6">
      <c r="A210" s="3" t="str">
        <f>IFERROR(VLOOKUP(Youth!F210,$H$3:$I$7,2,TRUE),"")</f>
        <v/>
      </c>
      <c r="B210" s="10" t="str">
        <f>IFERROR(IF(A210=$B$1,Youth!F210,""),"")</f>
        <v/>
      </c>
      <c r="C210" s="10" t="str">
        <f>IFERROR(IF(A210=$C$1,Youth!F210,""),"")</f>
        <v/>
      </c>
      <c r="D210" s="10" t="str">
        <f>IFERROR(IF(A210=$D$1,Youth!F210,""),"")</f>
        <v/>
      </c>
      <c r="E210" s="10" t="str">
        <f>IFERROR(IF($A210=$E$1,Youth!F210,""),"")</f>
        <v/>
      </c>
      <c r="F210" s="10" t="str">
        <f>IFERROR(IF(A210=$F$1,Youth!F210,""),"")</f>
        <v/>
      </c>
    </row>
    <row r="211" spans="1:6">
      <c r="A211" s="3" t="str">
        <f>IFERROR(VLOOKUP(Youth!F211,$H$3:$I$7,2,TRUE),"")</f>
        <v/>
      </c>
      <c r="B211" s="10" t="str">
        <f>IFERROR(IF(A211=$B$1,Youth!F211,""),"")</f>
        <v/>
      </c>
      <c r="C211" s="10" t="str">
        <f>IFERROR(IF(A211=$C$1,Youth!F211,""),"")</f>
        <v/>
      </c>
      <c r="D211" s="10" t="str">
        <f>IFERROR(IF(A211=$D$1,Youth!F211,""),"")</f>
        <v/>
      </c>
      <c r="E211" s="10" t="str">
        <f>IFERROR(IF($A211=$E$1,Youth!F211,""),"")</f>
        <v/>
      </c>
      <c r="F211" s="10" t="str">
        <f>IFERROR(IF(A211=$F$1,Youth!F211,""),"")</f>
        <v/>
      </c>
    </row>
    <row r="212" spans="1:6">
      <c r="A212" s="3" t="str">
        <f>IFERROR(VLOOKUP(Youth!F212,$H$3:$I$7,2,TRUE),"")</f>
        <v/>
      </c>
      <c r="B212" s="10" t="str">
        <f>IFERROR(IF(A212=$B$1,Youth!F212,""),"")</f>
        <v/>
      </c>
      <c r="C212" s="10" t="str">
        <f>IFERROR(IF(A212=$C$1,Youth!F212,""),"")</f>
        <v/>
      </c>
      <c r="D212" s="10" t="str">
        <f>IFERROR(IF(A212=$D$1,Youth!F212,""),"")</f>
        <v/>
      </c>
      <c r="E212" s="10" t="str">
        <f>IFERROR(IF($A212=$E$1,Youth!F212,""),"")</f>
        <v/>
      </c>
      <c r="F212" s="10" t="str">
        <f>IFERROR(IF(A212=$F$1,Youth!F212,""),"")</f>
        <v/>
      </c>
    </row>
    <row r="213" spans="1:6">
      <c r="A213" s="3" t="str">
        <f>IFERROR(VLOOKUP(Youth!F213,$H$3:$I$7,2,TRUE),"")</f>
        <v/>
      </c>
      <c r="B213" s="10" t="str">
        <f>IFERROR(IF(A213=$B$1,Youth!F213,""),"")</f>
        <v/>
      </c>
      <c r="C213" s="10" t="str">
        <f>IFERROR(IF(A213=$C$1,Youth!F213,""),"")</f>
        <v/>
      </c>
      <c r="D213" s="10" t="str">
        <f>IFERROR(IF(A213=$D$1,Youth!F213,""),"")</f>
        <v/>
      </c>
      <c r="E213" s="10" t="str">
        <f>IFERROR(IF($A213=$E$1,Youth!F213,""),"")</f>
        <v/>
      </c>
      <c r="F213" s="10" t="str">
        <f>IFERROR(IF(A213=$F$1,Youth!F213,""),"")</f>
        <v/>
      </c>
    </row>
    <row r="214" spans="1:6">
      <c r="A214" s="3" t="str">
        <f>IFERROR(VLOOKUP(Youth!F214,$H$3:$I$7,2,TRUE),"")</f>
        <v/>
      </c>
      <c r="B214" s="10" t="str">
        <f>IFERROR(IF(A214=$B$1,Youth!F214,""),"")</f>
        <v/>
      </c>
      <c r="C214" s="10" t="str">
        <f>IFERROR(IF(A214=$C$1,Youth!F214,""),"")</f>
        <v/>
      </c>
      <c r="D214" s="10" t="str">
        <f>IFERROR(IF(A214=$D$1,Youth!F214,""),"")</f>
        <v/>
      </c>
      <c r="E214" s="10" t="str">
        <f>IFERROR(IF($A214=$E$1,Youth!F214,""),"")</f>
        <v/>
      </c>
      <c r="F214" s="10" t="str">
        <f>IFERROR(IF(A214=$F$1,Youth!F214,""),"")</f>
        <v/>
      </c>
    </row>
    <row r="215" spans="1:6">
      <c r="A215" s="3" t="str">
        <f>IFERROR(VLOOKUP(Youth!F215,$H$3:$I$7,2,TRUE),"")</f>
        <v/>
      </c>
      <c r="B215" s="10" t="str">
        <f>IFERROR(IF(A215=$B$1,Youth!F215,""),"")</f>
        <v/>
      </c>
      <c r="C215" s="10" t="str">
        <f>IFERROR(IF(A215=$C$1,Youth!F215,""),"")</f>
        <v/>
      </c>
      <c r="D215" s="10" t="str">
        <f>IFERROR(IF(A215=$D$1,Youth!F215,""),"")</f>
        <v/>
      </c>
      <c r="E215" s="10" t="str">
        <f>IFERROR(IF($A215=$E$1,Youth!F215,""),"")</f>
        <v/>
      </c>
      <c r="F215" s="10" t="str">
        <f>IFERROR(IF(A215=$F$1,Youth!F215,""),"")</f>
        <v/>
      </c>
    </row>
    <row r="216" spans="1:6">
      <c r="A216" s="3" t="str">
        <f>IFERROR(VLOOKUP(Youth!F216,$H$3:$I$7,2,TRUE),"")</f>
        <v/>
      </c>
      <c r="B216" s="10" t="str">
        <f>IFERROR(IF(A216=$B$1,Youth!F216,""),"")</f>
        <v/>
      </c>
      <c r="C216" s="10" t="str">
        <f>IFERROR(IF(A216=$C$1,Youth!F216,""),"")</f>
        <v/>
      </c>
      <c r="D216" s="10" t="str">
        <f>IFERROR(IF(A216=$D$1,Youth!F216,""),"")</f>
        <v/>
      </c>
      <c r="E216" s="10" t="str">
        <f>IFERROR(IF($A216=$E$1,Youth!F216,""),"")</f>
        <v/>
      </c>
      <c r="F216" s="10" t="str">
        <f>IFERROR(IF(A216=$F$1,Youth!F216,""),"")</f>
        <v/>
      </c>
    </row>
    <row r="217" spans="1:6">
      <c r="A217" s="3" t="str">
        <f>IFERROR(VLOOKUP(Youth!F217,$H$3:$I$7,2,TRUE),"")</f>
        <v/>
      </c>
      <c r="B217" s="10" t="str">
        <f>IFERROR(IF(A217=$B$1,Youth!F217,""),"")</f>
        <v/>
      </c>
      <c r="C217" s="10" t="str">
        <f>IFERROR(IF(A217=$C$1,Youth!F217,""),"")</f>
        <v/>
      </c>
      <c r="D217" s="10" t="str">
        <f>IFERROR(IF(A217=$D$1,Youth!F217,""),"")</f>
        <v/>
      </c>
      <c r="E217" s="10" t="str">
        <f>IFERROR(IF($A217=$E$1,Youth!F217,""),"")</f>
        <v/>
      </c>
      <c r="F217" s="10" t="str">
        <f>IFERROR(IF(A217=$F$1,Youth!F217,""),"")</f>
        <v/>
      </c>
    </row>
    <row r="218" spans="1:6">
      <c r="A218" s="3" t="str">
        <f>IFERROR(VLOOKUP(Youth!F218,$H$3:$I$7,2,TRUE),"")</f>
        <v/>
      </c>
      <c r="B218" s="10" t="str">
        <f>IFERROR(IF(A218=$B$1,Youth!F218,""),"")</f>
        <v/>
      </c>
      <c r="C218" s="10" t="str">
        <f>IFERROR(IF(A218=$C$1,Youth!F218,""),"")</f>
        <v/>
      </c>
      <c r="D218" s="10" t="str">
        <f>IFERROR(IF(A218=$D$1,Youth!F218,""),"")</f>
        <v/>
      </c>
      <c r="E218" s="10" t="str">
        <f>IFERROR(IF($A218=$E$1,Youth!F218,""),"")</f>
        <v/>
      </c>
      <c r="F218" s="10" t="str">
        <f>IFERROR(IF(A218=$F$1,Youth!F218,""),"")</f>
        <v/>
      </c>
    </row>
    <row r="219" spans="1:6">
      <c r="A219" s="3" t="str">
        <f>IFERROR(VLOOKUP(Youth!F219,$H$3:$I$7,2,TRUE),"")</f>
        <v/>
      </c>
      <c r="B219" s="10" t="str">
        <f>IFERROR(IF(A219=$B$1,Youth!F219,""),"")</f>
        <v/>
      </c>
      <c r="C219" s="10" t="str">
        <f>IFERROR(IF(A219=$C$1,Youth!F219,""),"")</f>
        <v/>
      </c>
      <c r="D219" s="10" t="str">
        <f>IFERROR(IF(A219=$D$1,Youth!F219,""),"")</f>
        <v/>
      </c>
      <c r="E219" s="10" t="str">
        <f>IFERROR(IF($A219=$E$1,Youth!F219,""),"")</f>
        <v/>
      </c>
      <c r="F219" s="10" t="str">
        <f>IFERROR(IF(A219=$F$1,Youth!F219,""),"")</f>
        <v/>
      </c>
    </row>
    <row r="220" spans="1:6">
      <c r="A220" s="3" t="str">
        <f>IFERROR(VLOOKUP(Youth!F220,$H$3:$I$7,2,TRUE),"")</f>
        <v/>
      </c>
      <c r="B220" s="10" t="str">
        <f>IFERROR(IF(A220=$B$1,Youth!F220,""),"")</f>
        <v/>
      </c>
      <c r="C220" s="10" t="str">
        <f>IFERROR(IF(A220=$C$1,Youth!F220,""),"")</f>
        <v/>
      </c>
      <c r="D220" s="10" t="str">
        <f>IFERROR(IF(A220=$D$1,Youth!F220,""),"")</f>
        <v/>
      </c>
      <c r="E220" s="10" t="str">
        <f>IFERROR(IF($A220=$E$1,Youth!F220,""),"")</f>
        <v/>
      </c>
      <c r="F220" s="10" t="str">
        <f>IFERROR(IF(A220=$F$1,Youth!F220,""),"")</f>
        <v/>
      </c>
    </row>
    <row r="221" spans="1:6">
      <c r="A221" s="3" t="str">
        <f>IFERROR(VLOOKUP(Youth!F221,$H$3:$I$7,2,TRUE),"")</f>
        <v/>
      </c>
      <c r="B221" s="10" t="str">
        <f>IFERROR(IF(A221=$B$1,Youth!F221,""),"")</f>
        <v/>
      </c>
      <c r="C221" s="10" t="str">
        <f>IFERROR(IF(A221=$C$1,Youth!F221,""),"")</f>
        <v/>
      </c>
      <c r="D221" s="10" t="str">
        <f>IFERROR(IF(A221=$D$1,Youth!F221,""),"")</f>
        <v/>
      </c>
      <c r="E221" s="10" t="str">
        <f>IFERROR(IF($A221=$E$1,Youth!F221,""),"")</f>
        <v/>
      </c>
      <c r="F221" s="10" t="str">
        <f>IFERROR(IF(A221=$F$1,Youth!F221,""),"")</f>
        <v/>
      </c>
    </row>
    <row r="222" spans="1:6">
      <c r="A222" s="3" t="str">
        <f>IFERROR(VLOOKUP(Youth!F222,$H$3:$I$7,2,TRUE),"")</f>
        <v/>
      </c>
      <c r="B222" s="10" t="str">
        <f>IFERROR(IF(A222=$B$1,Youth!F222,""),"")</f>
        <v/>
      </c>
      <c r="C222" s="10" t="str">
        <f>IFERROR(IF(A222=$C$1,Youth!F222,""),"")</f>
        <v/>
      </c>
      <c r="D222" s="10" t="str">
        <f>IFERROR(IF(A222=$D$1,Youth!F222,""),"")</f>
        <v/>
      </c>
      <c r="E222" s="10" t="str">
        <f>IFERROR(IF($A222=$E$1,Youth!F222,""),"")</f>
        <v/>
      </c>
      <c r="F222" s="10" t="str">
        <f>IFERROR(IF(A222=$F$1,Youth!F222,""),"")</f>
        <v/>
      </c>
    </row>
    <row r="223" spans="1:6">
      <c r="A223" s="3" t="str">
        <f>IFERROR(VLOOKUP(Youth!F223,$H$3:$I$7,2,TRUE),"")</f>
        <v/>
      </c>
      <c r="B223" s="10" t="str">
        <f>IFERROR(IF(A223=$B$1,Youth!F223,""),"")</f>
        <v/>
      </c>
      <c r="C223" s="10" t="str">
        <f>IFERROR(IF(A223=$C$1,Youth!F223,""),"")</f>
        <v/>
      </c>
      <c r="D223" s="10" t="str">
        <f>IFERROR(IF(A223=$D$1,Youth!F223,""),"")</f>
        <v/>
      </c>
      <c r="E223" s="10" t="str">
        <f>IFERROR(IF($A223=$E$1,Youth!F223,""),"")</f>
        <v/>
      </c>
      <c r="F223" s="10" t="str">
        <f>IFERROR(IF(A223=$F$1,Youth!F223,""),"")</f>
        <v/>
      </c>
    </row>
    <row r="224" spans="1:6">
      <c r="A224" s="3" t="str">
        <f>IFERROR(VLOOKUP(Youth!F224,$H$3:$I$7,2,TRUE),"")</f>
        <v/>
      </c>
      <c r="B224" s="10" t="str">
        <f>IFERROR(IF(A224=$B$1,Youth!F224,""),"")</f>
        <v/>
      </c>
      <c r="C224" s="10" t="str">
        <f>IFERROR(IF(A224=$C$1,Youth!F224,""),"")</f>
        <v/>
      </c>
      <c r="D224" s="10" t="str">
        <f>IFERROR(IF(A224=$D$1,Youth!F224,""),"")</f>
        <v/>
      </c>
      <c r="E224" s="10" t="str">
        <f>IFERROR(IF($A224=$E$1,Youth!F224,""),"")</f>
        <v/>
      </c>
      <c r="F224" s="10" t="str">
        <f>IFERROR(IF(A224=$F$1,Youth!F224,""),"")</f>
        <v/>
      </c>
    </row>
    <row r="225" spans="1:6">
      <c r="A225" s="3" t="str">
        <f>IFERROR(VLOOKUP(Youth!F225,$H$3:$I$7,2,TRUE),"")</f>
        <v/>
      </c>
      <c r="B225" s="10" t="str">
        <f>IFERROR(IF(A225=$B$1,Youth!F225,""),"")</f>
        <v/>
      </c>
      <c r="C225" s="10" t="str">
        <f>IFERROR(IF(A225=$C$1,Youth!F225,""),"")</f>
        <v/>
      </c>
      <c r="D225" s="10" t="str">
        <f>IFERROR(IF(A225=$D$1,Youth!F225,""),"")</f>
        <v/>
      </c>
      <c r="E225" s="10" t="str">
        <f>IFERROR(IF($A225=$E$1,Youth!F225,""),"")</f>
        <v/>
      </c>
      <c r="F225" s="10" t="str">
        <f>IFERROR(IF(A225=$F$1,Youth!F225,""),"")</f>
        <v/>
      </c>
    </row>
    <row r="226" spans="1:6">
      <c r="A226" s="3" t="str">
        <f>IFERROR(VLOOKUP(Youth!F226,$H$3:$I$7,2,TRUE),"")</f>
        <v/>
      </c>
      <c r="B226" s="10" t="str">
        <f>IFERROR(IF(A226=$B$1,Youth!F226,""),"")</f>
        <v/>
      </c>
      <c r="C226" s="10" t="str">
        <f>IFERROR(IF(A226=$C$1,Youth!F226,""),"")</f>
        <v/>
      </c>
      <c r="D226" s="10" t="str">
        <f>IFERROR(IF(A226=$D$1,Youth!F226,""),"")</f>
        <v/>
      </c>
      <c r="E226" s="10" t="str">
        <f>IFERROR(IF($A226=$E$1,Youth!F226,""),"")</f>
        <v/>
      </c>
      <c r="F226" s="10" t="str">
        <f>IFERROR(IF(A226=$F$1,Youth!F226,""),"")</f>
        <v/>
      </c>
    </row>
    <row r="227" spans="1:6">
      <c r="A227" s="3" t="str">
        <f>IFERROR(VLOOKUP(Youth!F227,$H$3:$I$7,2,TRUE),"")</f>
        <v/>
      </c>
      <c r="B227" s="10" t="str">
        <f>IFERROR(IF(A227=$B$1,Youth!F227,""),"")</f>
        <v/>
      </c>
      <c r="C227" s="10" t="str">
        <f>IFERROR(IF(A227=$C$1,Youth!F227,""),"")</f>
        <v/>
      </c>
      <c r="D227" s="10" t="str">
        <f>IFERROR(IF(A227=$D$1,Youth!F227,""),"")</f>
        <v/>
      </c>
      <c r="E227" s="10" t="str">
        <f>IFERROR(IF($A227=$E$1,Youth!F227,""),"")</f>
        <v/>
      </c>
      <c r="F227" s="10" t="str">
        <f>IFERROR(IF(A227=$F$1,Youth!F227,""),"")</f>
        <v/>
      </c>
    </row>
    <row r="228" spans="1:6">
      <c r="A228" s="3" t="str">
        <f>IFERROR(VLOOKUP(Youth!F228,$H$3:$I$7,2,TRUE),"")</f>
        <v/>
      </c>
      <c r="B228" s="10" t="str">
        <f>IFERROR(IF(A228=$B$1,Youth!F228,""),"")</f>
        <v/>
      </c>
      <c r="C228" s="10" t="str">
        <f>IFERROR(IF(A228=$C$1,Youth!F228,""),"")</f>
        <v/>
      </c>
      <c r="D228" s="10" t="str">
        <f>IFERROR(IF(A228=$D$1,Youth!F228,""),"")</f>
        <v/>
      </c>
      <c r="E228" s="10" t="str">
        <f>IFERROR(IF($A228=$E$1,Youth!F228,""),"")</f>
        <v/>
      </c>
      <c r="F228" s="10" t="str">
        <f>IFERROR(IF(A228=$F$1,Youth!F228,""),"")</f>
        <v/>
      </c>
    </row>
    <row r="229" spans="1:6">
      <c r="A229" s="3" t="str">
        <f>IFERROR(VLOOKUP(Youth!F229,$H$3:$I$7,2,TRUE),"")</f>
        <v/>
      </c>
      <c r="B229" s="10" t="str">
        <f>IFERROR(IF(A229=$B$1,Youth!F229,""),"")</f>
        <v/>
      </c>
      <c r="C229" s="10" t="str">
        <f>IFERROR(IF(A229=$C$1,Youth!F229,""),"")</f>
        <v/>
      </c>
      <c r="D229" s="10" t="str">
        <f>IFERROR(IF(A229=$D$1,Youth!F229,""),"")</f>
        <v/>
      </c>
      <c r="E229" s="10" t="str">
        <f>IFERROR(IF($A229=$E$1,Youth!F229,""),"")</f>
        <v/>
      </c>
      <c r="F229" s="10" t="str">
        <f>IFERROR(IF(A229=$F$1,Youth!F229,""),"")</f>
        <v/>
      </c>
    </row>
    <row r="230" spans="1:6">
      <c r="A230" s="3" t="str">
        <f>IFERROR(VLOOKUP(Youth!F230,$H$3:$I$7,2,TRUE),"")</f>
        <v/>
      </c>
      <c r="B230" s="10" t="str">
        <f>IFERROR(IF(A230=$B$1,Youth!F230,""),"")</f>
        <v/>
      </c>
      <c r="C230" s="10" t="str">
        <f>IFERROR(IF(A230=$C$1,Youth!F230,""),"")</f>
        <v/>
      </c>
      <c r="D230" s="10" t="str">
        <f>IFERROR(IF(A230=$D$1,Youth!F230,""),"")</f>
        <v/>
      </c>
      <c r="E230" s="10" t="str">
        <f>IFERROR(IF($A230=$E$1,Youth!F230,""),"")</f>
        <v/>
      </c>
      <c r="F230" s="10" t="str">
        <f>IFERROR(IF(A230=$F$1,Youth!F230,""),"")</f>
        <v/>
      </c>
    </row>
    <row r="231" spans="1:6">
      <c r="A231" s="3" t="str">
        <f>IFERROR(VLOOKUP(Youth!F231,$H$3:$I$7,2,TRUE),"")</f>
        <v/>
      </c>
      <c r="B231" s="10" t="str">
        <f>IFERROR(IF(A231=$B$1,Youth!F231,""),"")</f>
        <v/>
      </c>
      <c r="C231" s="10" t="str">
        <f>IFERROR(IF(A231=$C$1,Youth!F231,""),"")</f>
        <v/>
      </c>
      <c r="D231" s="10" t="str">
        <f>IFERROR(IF(A231=$D$1,Youth!F231,""),"")</f>
        <v/>
      </c>
      <c r="E231" s="10" t="str">
        <f>IFERROR(IF($A231=$E$1,Youth!F231,""),"")</f>
        <v/>
      </c>
      <c r="F231" s="10" t="str">
        <f>IFERROR(IF(A231=$F$1,Youth!F231,""),"")</f>
        <v/>
      </c>
    </row>
    <row r="232" spans="1:6">
      <c r="A232" s="3" t="str">
        <f>IFERROR(VLOOKUP(Youth!F232,$H$3:$I$7,2,TRUE),"")</f>
        <v/>
      </c>
      <c r="B232" s="10" t="str">
        <f>IFERROR(IF(A232=$B$1,Youth!F232,""),"")</f>
        <v/>
      </c>
      <c r="C232" s="10" t="str">
        <f>IFERROR(IF(A232=$C$1,Youth!F232,""),"")</f>
        <v/>
      </c>
      <c r="D232" s="10" t="str">
        <f>IFERROR(IF(A232=$D$1,Youth!F232,""),"")</f>
        <v/>
      </c>
      <c r="E232" s="10" t="str">
        <f>IFERROR(IF($A232=$E$1,Youth!F232,""),"")</f>
        <v/>
      </c>
      <c r="F232" s="10" t="str">
        <f>IFERROR(IF(A232=$F$1,Youth!F232,""),"")</f>
        <v/>
      </c>
    </row>
    <row r="233" spans="1:6">
      <c r="A233" s="3" t="str">
        <f>IFERROR(VLOOKUP(Youth!F233,$H$3:$I$7,2,TRUE),"")</f>
        <v/>
      </c>
      <c r="B233" s="10" t="str">
        <f>IFERROR(IF(A233=$B$1,Youth!F233,""),"")</f>
        <v/>
      </c>
      <c r="C233" s="10" t="str">
        <f>IFERROR(IF(A233=$C$1,Youth!F233,""),"")</f>
        <v/>
      </c>
      <c r="D233" s="10" t="str">
        <f>IFERROR(IF(A233=$D$1,Youth!F233,""),"")</f>
        <v/>
      </c>
      <c r="E233" s="10" t="str">
        <f>IFERROR(IF($A233=$E$1,Youth!F233,""),"")</f>
        <v/>
      </c>
      <c r="F233" s="10" t="str">
        <f>IFERROR(IF(A233=$F$1,Youth!F233,""),"")</f>
        <v/>
      </c>
    </row>
    <row r="234" spans="1:6">
      <c r="A234" s="3" t="str">
        <f>IFERROR(VLOOKUP(Youth!F234,$H$3:$I$7,2,TRUE),"")</f>
        <v/>
      </c>
      <c r="B234" s="10" t="str">
        <f>IFERROR(IF(A234=$B$1,Youth!F234,""),"")</f>
        <v/>
      </c>
      <c r="C234" s="10" t="str">
        <f>IFERROR(IF(A234=$C$1,Youth!F234,""),"")</f>
        <v/>
      </c>
      <c r="D234" s="10" t="str">
        <f>IFERROR(IF(A234=$D$1,Youth!F234,""),"")</f>
        <v/>
      </c>
      <c r="E234" s="10" t="str">
        <f>IFERROR(IF($A234=$E$1,Youth!F234,""),"")</f>
        <v/>
      </c>
      <c r="F234" s="10" t="str">
        <f>IFERROR(IF(A234=$F$1,Youth!F234,""),"")</f>
        <v/>
      </c>
    </row>
    <row r="235" spans="1:6">
      <c r="A235" s="3" t="str">
        <f>IFERROR(VLOOKUP(Youth!F235,$H$3:$I$7,2,TRUE),"")</f>
        <v/>
      </c>
      <c r="B235" s="10" t="str">
        <f>IFERROR(IF(A235=$B$1,Youth!F235,""),"")</f>
        <v/>
      </c>
      <c r="C235" s="10" t="str">
        <f>IFERROR(IF(A235=$C$1,Youth!F235,""),"")</f>
        <v/>
      </c>
      <c r="D235" s="10" t="str">
        <f>IFERROR(IF(A235=$D$1,Youth!F235,""),"")</f>
        <v/>
      </c>
      <c r="E235" s="10" t="str">
        <f>IFERROR(IF($A235=$E$1,Youth!F235,""),"")</f>
        <v/>
      </c>
      <c r="F235" s="10" t="str">
        <f>IFERROR(IF(A235=$F$1,Youth!F235,""),"")</f>
        <v/>
      </c>
    </row>
    <row r="236" spans="1:6">
      <c r="A236" s="3" t="str">
        <f>IFERROR(VLOOKUP(Youth!F236,$H$3:$I$7,2,TRUE),"")</f>
        <v/>
      </c>
      <c r="B236" s="10" t="str">
        <f>IFERROR(IF(A236=$B$1,Youth!F236,""),"")</f>
        <v/>
      </c>
      <c r="C236" s="10" t="str">
        <f>IFERROR(IF(A236=$C$1,Youth!F236,""),"")</f>
        <v/>
      </c>
      <c r="D236" s="10" t="str">
        <f>IFERROR(IF(A236=$D$1,Youth!F236,""),"")</f>
        <v/>
      </c>
      <c r="E236" s="10" t="str">
        <f>IFERROR(IF($A236=$E$1,Youth!F236,""),"")</f>
        <v/>
      </c>
      <c r="F236" s="10" t="str">
        <f>IFERROR(IF(A236=$F$1,Youth!F236,""),"")</f>
        <v/>
      </c>
    </row>
    <row r="237" spans="1:6">
      <c r="A237" s="3" t="str">
        <f>IFERROR(VLOOKUP(Youth!F237,$H$3:$I$7,2,TRUE),"")</f>
        <v/>
      </c>
      <c r="B237" s="10" t="str">
        <f>IFERROR(IF(A237=$B$1,Youth!F237,""),"")</f>
        <v/>
      </c>
      <c r="C237" s="10" t="str">
        <f>IFERROR(IF(A237=$C$1,Youth!F237,""),"")</f>
        <v/>
      </c>
      <c r="D237" s="10" t="str">
        <f>IFERROR(IF(A237=$D$1,Youth!F237,""),"")</f>
        <v/>
      </c>
      <c r="E237" s="10" t="str">
        <f>IFERROR(IF($A237=$E$1,Youth!F237,""),"")</f>
        <v/>
      </c>
      <c r="F237" s="10" t="str">
        <f>IFERROR(IF(A237=$F$1,Youth!F237,""),"")</f>
        <v/>
      </c>
    </row>
    <row r="238" spans="1:6">
      <c r="A238" s="3" t="str">
        <f>IFERROR(VLOOKUP(Youth!F238,$H$3:$I$7,2,TRUE),"")</f>
        <v/>
      </c>
      <c r="B238" s="10" t="str">
        <f>IFERROR(IF(A238=$B$1,Youth!F238,""),"")</f>
        <v/>
      </c>
      <c r="C238" s="10" t="str">
        <f>IFERROR(IF(A238=$C$1,Youth!F238,""),"")</f>
        <v/>
      </c>
      <c r="D238" s="10" t="str">
        <f>IFERROR(IF(A238=$D$1,Youth!F238,""),"")</f>
        <v/>
      </c>
      <c r="E238" s="10" t="str">
        <f>IFERROR(IF($A238=$E$1,Youth!F238,""),"")</f>
        <v/>
      </c>
      <c r="F238" s="10" t="str">
        <f>IFERROR(IF(A238=$F$1,Youth!F238,""),"")</f>
        <v/>
      </c>
    </row>
    <row r="239" spans="1:6">
      <c r="A239" s="3" t="str">
        <f>IFERROR(VLOOKUP(Youth!F239,$H$3:$I$7,2,TRUE),"")</f>
        <v/>
      </c>
      <c r="B239" s="10" t="str">
        <f>IFERROR(IF(A239=$B$1,Youth!F239,""),"")</f>
        <v/>
      </c>
      <c r="C239" s="10" t="str">
        <f>IFERROR(IF(A239=$C$1,Youth!F239,""),"")</f>
        <v/>
      </c>
      <c r="D239" s="10" t="str">
        <f>IFERROR(IF(A239=$D$1,Youth!F239,""),"")</f>
        <v/>
      </c>
      <c r="E239" s="10" t="str">
        <f>IFERROR(IF($A239=$E$1,Youth!F239,""),"")</f>
        <v/>
      </c>
      <c r="F239" s="10" t="str">
        <f>IFERROR(IF(A239=$F$1,Youth!F239,""),"")</f>
        <v/>
      </c>
    </row>
    <row r="240" spans="1:6">
      <c r="A240" s="3" t="str">
        <f>IFERROR(VLOOKUP(Youth!F240,$H$3:$I$7,2,TRUE),"")</f>
        <v/>
      </c>
      <c r="B240" s="10" t="str">
        <f>IFERROR(IF(A240=$B$1,Youth!F240,""),"")</f>
        <v/>
      </c>
      <c r="C240" s="10" t="str">
        <f>IFERROR(IF(A240=$C$1,Youth!F240,""),"")</f>
        <v/>
      </c>
      <c r="D240" s="10" t="str">
        <f>IFERROR(IF(A240=$D$1,Youth!F240,""),"")</f>
        <v/>
      </c>
      <c r="E240" s="10" t="str">
        <f>IFERROR(IF($A240=$E$1,Youth!F240,""),"")</f>
        <v/>
      </c>
      <c r="F240" s="10" t="str">
        <f>IFERROR(IF(A240=$F$1,Youth!F240,""),"")</f>
        <v/>
      </c>
    </row>
    <row r="241" spans="1:6">
      <c r="A241" s="3" t="str">
        <f>IFERROR(VLOOKUP(Youth!F241,$H$3:$I$7,2,TRUE),"")</f>
        <v/>
      </c>
      <c r="B241" s="10" t="str">
        <f>IFERROR(IF(A241=$B$1,Youth!F241,""),"")</f>
        <v/>
      </c>
      <c r="C241" s="10" t="str">
        <f>IFERROR(IF(A241=$C$1,Youth!F241,""),"")</f>
        <v/>
      </c>
      <c r="D241" s="10" t="str">
        <f>IFERROR(IF(A241=$D$1,Youth!F241,""),"")</f>
        <v/>
      </c>
      <c r="E241" s="10" t="str">
        <f>IFERROR(IF($A241=$E$1,Youth!F241,""),"")</f>
        <v/>
      </c>
      <c r="F241" s="10" t="str">
        <f>IFERROR(IF(A241=$F$1,Youth!F241,""),"")</f>
        <v/>
      </c>
    </row>
    <row r="242" spans="1:6">
      <c r="A242" s="3" t="str">
        <f>IFERROR(VLOOKUP(Youth!F242,$H$3:$I$7,2,TRUE),"")</f>
        <v/>
      </c>
      <c r="B242" s="10" t="str">
        <f>IFERROR(IF(A242=$B$1,Youth!F242,""),"")</f>
        <v/>
      </c>
      <c r="C242" s="10" t="str">
        <f>IFERROR(IF(A242=$C$1,Youth!F242,""),"")</f>
        <v/>
      </c>
      <c r="D242" s="10" t="str">
        <f>IFERROR(IF(A242=$D$1,Youth!F242,""),"")</f>
        <v/>
      </c>
      <c r="E242" s="10" t="str">
        <f>IFERROR(IF($A242=$E$1,Youth!F242,""),"")</f>
        <v/>
      </c>
      <c r="F242" s="10" t="str">
        <f>IFERROR(IF(A242=$F$1,Youth!F242,""),"")</f>
        <v/>
      </c>
    </row>
    <row r="243" spans="1:6">
      <c r="A243" s="3" t="str">
        <f>IFERROR(VLOOKUP(Youth!F243,$H$3:$I$7,2,TRUE),"")</f>
        <v/>
      </c>
      <c r="B243" s="10" t="str">
        <f>IFERROR(IF(A243=$B$1,Youth!F243,""),"")</f>
        <v/>
      </c>
      <c r="C243" s="10" t="str">
        <f>IFERROR(IF(A243=$C$1,Youth!F243,""),"")</f>
        <v/>
      </c>
      <c r="D243" s="10" t="str">
        <f>IFERROR(IF(A243=$D$1,Youth!F243,""),"")</f>
        <v/>
      </c>
      <c r="E243" s="10" t="str">
        <f>IFERROR(IF($A243=$E$1,Youth!F243,""),"")</f>
        <v/>
      </c>
      <c r="F243" s="10" t="str">
        <f>IFERROR(IF(A243=$F$1,Youth!F243,""),"")</f>
        <v/>
      </c>
    </row>
    <row r="244" spans="1:6">
      <c r="A244" s="3" t="str">
        <f>IFERROR(VLOOKUP(Youth!F244,$H$3:$I$7,2,TRUE),"")</f>
        <v/>
      </c>
      <c r="B244" s="10" t="str">
        <f>IFERROR(IF(A244=$B$1,Youth!F244,""),"")</f>
        <v/>
      </c>
      <c r="C244" s="10" t="str">
        <f>IFERROR(IF(A244=$C$1,Youth!F244,""),"")</f>
        <v/>
      </c>
      <c r="D244" s="10" t="str">
        <f>IFERROR(IF(A244=$D$1,Youth!F244,""),"")</f>
        <v/>
      </c>
      <c r="E244" s="10" t="str">
        <f>IFERROR(IF($A244=$E$1,Youth!F244,""),"")</f>
        <v/>
      </c>
      <c r="F244" s="10" t="str">
        <f>IFERROR(IF(A244=$F$1,Youth!F244,""),"")</f>
        <v/>
      </c>
    </row>
    <row r="245" spans="1:6">
      <c r="A245" s="3" t="str">
        <f>IFERROR(VLOOKUP(Youth!F245,$H$3:$I$7,2,TRUE),"")</f>
        <v/>
      </c>
      <c r="B245" s="10" t="str">
        <f>IFERROR(IF(A245=$B$1,Youth!F245,""),"")</f>
        <v/>
      </c>
      <c r="C245" s="10" t="str">
        <f>IFERROR(IF(A245=$C$1,Youth!F245,""),"")</f>
        <v/>
      </c>
      <c r="D245" s="10" t="str">
        <f>IFERROR(IF(A245=$D$1,Youth!F245,""),"")</f>
        <v/>
      </c>
      <c r="E245" s="10" t="str">
        <f>IFERROR(IF($A245=$E$1,Youth!F245,""),"")</f>
        <v/>
      </c>
      <c r="F245" s="10" t="str">
        <f>IFERROR(IF(A245=$F$1,Youth!F245,""),"")</f>
        <v/>
      </c>
    </row>
    <row r="246" spans="1:6">
      <c r="A246" s="3" t="str">
        <f>IFERROR(VLOOKUP(Youth!F246,$H$3:$I$7,2,TRUE),"")</f>
        <v/>
      </c>
      <c r="B246" s="10" t="str">
        <f>IFERROR(IF(A246=$B$1,Youth!F246,""),"")</f>
        <v/>
      </c>
      <c r="C246" s="10" t="str">
        <f>IFERROR(IF(A246=$C$1,Youth!F246,""),"")</f>
        <v/>
      </c>
      <c r="D246" s="10" t="str">
        <f>IFERROR(IF(A246=$D$1,Youth!F246,""),"")</f>
        <v/>
      </c>
      <c r="E246" s="10" t="str">
        <f>IFERROR(IF($A246=$E$1,Youth!F246,""),"")</f>
        <v/>
      </c>
      <c r="F246" s="10" t="str">
        <f>IFERROR(IF(A246=$F$1,Youth!F246,""),"")</f>
        <v/>
      </c>
    </row>
    <row r="247" spans="1:6">
      <c r="A247" s="3" t="str">
        <f>IFERROR(VLOOKUP(Youth!F247,$H$3:$I$7,2,TRUE),"")</f>
        <v/>
      </c>
      <c r="B247" s="10" t="str">
        <f>IFERROR(IF(A247=$B$1,Youth!F247,""),"")</f>
        <v/>
      </c>
      <c r="C247" s="10" t="str">
        <f>IFERROR(IF(A247=$C$1,Youth!F247,""),"")</f>
        <v/>
      </c>
      <c r="D247" s="10" t="str">
        <f>IFERROR(IF(A247=$D$1,Youth!F247,""),"")</f>
        <v/>
      </c>
      <c r="E247" s="10" t="str">
        <f>IFERROR(IF($A247=$E$1,Youth!F247,""),"")</f>
        <v/>
      </c>
      <c r="F247" s="10" t="str">
        <f>IFERROR(IF(A247=$F$1,Youth!F247,""),"")</f>
        <v/>
      </c>
    </row>
    <row r="248" spans="1:6">
      <c r="A248" s="3" t="str">
        <f>IFERROR(VLOOKUP(Youth!F248,$H$3:$I$7,2,TRUE),"")</f>
        <v/>
      </c>
      <c r="B248" s="10" t="str">
        <f>IFERROR(IF(A248=$B$1,Youth!F248,""),"")</f>
        <v/>
      </c>
      <c r="C248" s="10" t="str">
        <f>IFERROR(IF(A248=$C$1,Youth!F248,""),"")</f>
        <v/>
      </c>
      <c r="D248" s="10" t="str">
        <f>IFERROR(IF(A248=$D$1,Youth!F248,""),"")</f>
        <v/>
      </c>
      <c r="E248" s="10" t="str">
        <f>IFERROR(IF($A248=$E$1,Youth!F248,""),"")</f>
        <v/>
      </c>
      <c r="F248" s="10" t="str">
        <f>IFERROR(IF(A248=$F$1,Youth!F248,""),"")</f>
        <v/>
      </c>
    </row>
    <row r="249" spans="1:6">
      <c r="A249" s="3" t="str">
        <f>IFERROR(VLOOKUP(Youth!F249,$H$3:$I$7,2,TRUE),"")</f>
        <v/>
      </c>
      <c r="B249" s="10" t="str">
        <f>IFERROR(IF(A249=$B$1,Youth!F249,""),"")</f>
        <v/>
      </c>
      <c r="C249" s="10" t="str">
        <f>IFERROR(IF(A249=$C$1,Youth!F249,""),"")</f>
        <v/>
      </c>
      <c r="D249" s="10" t="str">
        <f>IFERROR(IF(A249=$D$1,Youth!F249,""),"")</f>
        <v/>
      </c>
      <c r="E249" s="10" t="str">
        <f>IFERROR(IF($A249=$E$1,Youth!F249,""),"")</f>
        <v/>
      </c>
      <c r="F249" s="10" t="str">
        <f>IFERROR(IF(A249=$F$1,Youth!F249,""),"")</f>
        <v/>
      </c>
    </row>
    <row r="250" spans="1:6">
      <c r="A250" s="3" t="str">
        <f>IFERROR(VLOOKUP(Youth!F250,$H$3:$I$7,2,TRUE),"")</f>
        <v/>
      </c>
      <c r="B250" s="10" t="str">
        <f>IFERROR(IF(A250=$B$1,Youth!F250,""),"")</f>
        <v/>
      </c>
      <c r="C250" s="10" t="str">
        <f>IFERROR(IF(A250=$C$1,Youth!F250,""),"")</f>
        <v/>
      </c>
      <c r="D250" s="10" t="str">
        <f>IFERROR(IF(A250=$D$1,Youth!F250,""),"")</f>
        <v/>
      </c>
      <c r="E250" s="10" t="str">
        <f>IFERROR(IF($A250=$E$1,Youth!F250,""),"")</f>
        <v/>
      </c>
      <c r="F250" s="10" t="str">
        <f>IFERROR(IF(A250=$F$1,Youth!F250,""),"")</f>
        <v/>
      </c>
    </row>
    <row r="251" spans="1:6">
      <c r="A251" s="3" t="str">
        <f>IFERROR(VLOOKUP(Youth!F251,$H$3:$I$7,2,TRUE),"")</f>
        <v/>
      </c>
      <c r="B251" s="10" t="str">
        <f>IFERROR(IF(A251=$B$1,Youth!F251,""),"")</f>
        <v/>
      </c>
      <c r="C251" s="10" t="str">
        <f>IFERROR(IF(A251=$C$1,Youth!F251,""),"")</f>
        <v/>
      </c>
      <c r="D251" s="10" t="str">
        <f>IFERROR(IF(A251=$D$1,Youth!F251,""),"")</f>
        <v/>
      </c>
      <c r="E251" s="10" t="str">
        <f>IFERROR(IF($A251=$E$1,Youth!F251,""),"")</f>
        <v/>
      </c>
      <c r="F251" s="10" t="str">
        <f>IFERROR(IF(A251=$F$1,Youth!F251,""),"")</f>
        <v/>
      </c>
    </row>
    <row r="252" spans="1:6">
      <c r="A252" s="3" t="str">
        <f>IFERROR(VLOOKUP(Youth!F252,$H$3:$I$7,2,TRUE),"")</f>
        <v/>
      </c>
      <c r="B252" s="10" t="str">
        <f>IFERROR(IF(A252=$B$1,Youth!F252,""),"")</f>
        <v/>
      </c>
      <c r="C252" s="10" t="str">
        <f>IFERROR(IF(A252=$C$1,Youth!F252,""),"")</f>
        <v/>
      </c>
      <c r="D252" s="10" t="str">
        <f>IFERROR(IF(A252=$D$1,Youth!F252,""),"")</f>
        <v/>
      </c>
      <c r="E252" s="10" t="str">
        <f>IFERROR(IF($A252=$E$1,Youth!F252,""),"")</f>
        <v/>
      </c>
      <c r="F252" s="10" t="str">
        <f>IFERROR(IF(A252=$F$1,Youth!F252,""),"")</f>
        <v/>
      </c>
    </row>
    <row r="253" spans="1:6">
      <c r="A253" s="3" t="str">
        <f>IFERROR(VLOOKUP(Youth!F253,$H$3:$I$7,2,TRUE),"")</f>
        <v/>
      </c>
      <c r="B253" s="10" t="str">
        <f>IFERROR(IF(A253=$B$1,Youth!F253,""),"")</f>
        <v/>
      </c>
      <c r="C253" s="10" t="str">
        <f>IFERROR(IF(A253=$C$1,Youth!F253,""),"")</f>
        <v/>
      </c>
      <c r="D253" s="10" t="str">
        <f>IFERROR(IF(A253=$D$1,Youth!F253,""),"")</f>
        <v/>
      </c>
      <c r="E253" s="10" t="str">
        <f>IFERROR(IF($A253=$E$1,Youth!F253,""),"")</f>
        <v/>
      </c>
      <c r="F253" s="10" t="str">
        <f>IFERROR(IF(A253=$F$1,Youth!F253,""),"")</f>
        <v/>
      </c>
    </row>
    <row r="254" spans="1:6">
      <c r="A254" s="3" t="str">
        <f>IFERROR(VLOOKUP(Youth!F254,$H$3:$I$7,2,TRUE),"")</f>
        <v/>
      </c>
      <c r="B254" s="10" t="str">
        <f>IFERROR(IF(A254=$B$1,Youth!F254,""),"")</f>
        <v/>
      </c>
      <c r="C254" s="10" t="str">
        <f>IFERROR(IF(A254=$C$1,Youth!F254,""),"")</f>
        <v/>
      </c>
      <c r="D254" s="10" t="str">
        <f>IFERROR(IF(A254=$D$1,Youth!F254,""),"")</f>
        <v/>
      </c>
      <c r="E254" s="10" t="str">
        <f>IFERROR(IF($A254=$E$1,Youth!F254,""),"")</f>
        <v/>
      </c>
      <c r="F254" s="10" t="str">
        <f>IFERROR(IF(A254=$F$1,Youth!F254,""),"")</f>
        <v/>
      </c>
    </row>
    <row r="255" spans="1:6">
      <c r="A255" s="3" t="str">
        <f>IFERROR(VLOOKUP(Youth!F255,$H$3:$I$7,2,TRUE),"")</f>
        <v/>
      </c>
      <c r="B255" s="10" t="str">
        <f>IFERROR(IF(A255=$B$1,Youth!F255,""),"")</f>
        <v/>
      </c>
      <c r="C255" s="10" t="str">
        <f>IFERROR(IF(A255=$C$1,Youth!F255,""),"")</f>
        <v/>
      </c>
      <c r="D255" s="10" t="str">
        <f>IFERROR(IF(A255=$D$1,Youth!F255,""),"")</f>
        <v/>
      </c>
      <c r="E255" s="10" t="str">
        <f>IFERROR(IF($A255=$E$1,Youth!F255,""),"")</f>
        <v/>
      </c>
      <c r="F255" s="10" t="str">
        <f>IFERROR(IF(A255=$F$1,Youth!F255,""),"")</f>
        <v/>
      </c>
    </row>
    <row r="256" spans="1:6">
      <c r="A256" s="3" t="str">
        <f>IFERROR(VLOOKUP(Youth!F256,$H$3:$I$7,2,TRUE),"")</f>
        <v/>
      </c>
      <c r="B256" s="10" t="str">
        <f>IFERROR(IF(A256=$B$1,Youth!F256,""),"")</f>
        <v/>
      </c>
      <c r="C256" s="10" t="str">
        <f>IFERROR(IF(A256=$C$1,Youth!F256,""),"")</f>
        <v/>
      </c>
      <c r="D256" s="10" t="str">
        <f>IFERROR(IF(A256=$D$1,Youth!F256,""),"")</f>
        <v/>
      </c>
      <c r="E256" s="10" t="str">
        <f>IFERROR(IF($A256=$E$1,Youth!F256,""),"")</f>
        <v/>
      </c>
      <c r="F256" s="10" t="str">
        <f>IFERROR(IF(A256=$F$1,Youth!F256,""),"")</f>
        <v/>
      </c>
    </row>
    <row r="257" spans="1:6">
      <c r="A257" s="3" t="str">
        <f>IFERROR(VLOOKUP(Youth!F257,$H$3:$I$7,2,TRUE),"")</f>
        <v/>
      </c>
      <c r="B257" s="10" t="str">
        <f>IFERROR(IF(A257=$B$1,Youth!F257,""),"")</f>
        <v/>
      </c>
      <c r="C257" s="10" t="str">
        <f>IFERROR(IF(A257=$C$1,Youth!F257,""),"")</f>
        <v/>
      </c>
      <c r="D257" s="10" t="str">
        <f>IFERROR(IF(A257=$D$1,Youth!F257,""),"")</f>
        <v/>
      </c>
      <c r="E257" s="10" t="str">
        <f>IFERROR(IF($A257=$E$1,Youth!F257,""),"")</f>
        <v/>
      </c>
      <c r="F257" s="10" t="str">
        <f>IFERROR(IF(A257=$F$1,Youth!F257,""),"")</f>
        <v/>
      </c>
    </row>
    <row r="258" spans="1:6">
      <c r="A258" s="3" t="str">
        <f>IFERROR(VLOOKUP(Youth!F258,$H$3:$I$7,2,TRUE),"")</f>
        <v/>
      </c>
      <c r="B258" s="10" t="str">
        <f>IFERROR(IF(A258=$B$1,Youth!F258,""),"")</f>
        <v/>
      </c>
      <c r="C258" s="10" t="str">
        <f>IFERROR(IF(A258=$C$1,Youth!F258,""),"")</f>
        <v/>
      </c>
      <c r="D258" s="10" t="str">
        <f>IFERROR(IF(A258=$D$1,Youth!F258,""),"")</f>
        <v/>
      </c>
      <c r="E258" s="10" t="str">
        <f>IFERROR(IF($A258=$E$1,Youth!F258,""),"")</f>
        <v/>
      </c>
      <c r="F258" s="10" t="str">
        <f>IFERROR(IF(A258=$F$1,Youth!F258,""),"")</f>
        <v/>
      </c>
    </row>
    <row r="259" spans="1:6">
      <c r="A259" s="3" t="str">
        <f>IFERROR(VLOOKUP(Youth!F259,$H$3:$I$7,2,TRUE),"")</f>
        <v/>
      </c>
      <c r="B259" s="10" t="str">
        <f>IFERROR(IF(A259=$B$1,Youth!F259,""),"")</f>
        <v/>
      </c>
      <c r="C259" s="10" t="str">
        <f>IFERROR(IF(A259=$C$1,Youth!F259,""),"")</f>
        <v/>
      </c>
      <c r="D259" s="10" t="str">
        <f>IFERROR(IF(A259=$D$1,Youth!F259,""),"")</f>
        <v/>
      </c>
      <c r="E259" s="10" t="str">
        <f>IFERROR(IF($A259=$E$1,Youth!F259,""),"")</f>
        <v/>
      </c>
      <c r="F259" s="10" t="str">
        <f>IFERROR(IF(A259=$F$1,Youth!F259,""),"")</f>
        <v/>
      </c>
    </row>
    <row r="260" spans="1:6">
      <c r="A260" s="3" t="str">
        <f>IFERROR(VLOOKUP(Youth!F260,$H$3:$I$7,2,TRUE),"")</f>
        <v/>
      </c>
      <c r="B260" s="10" t="str">
        <f>IFERROR(IF(A260=$B$1,Youth!F260,""),"")</f>
        <v/>
      </c>
      <c r="C260" s="10" t="str">
        <f>IFERROR(IF(A260=$C$1,Youth!F260,""),"")</f>
        <v/>
      </c>
      <c r="D260" s="10" t="str">
        <f>IFERROR(IF(A260=$D$1,Youth!F260,""),"")</f>
        <v/>
      </c>
      <c r="E260" s="10" t="str">
        <f>IFERROR(IF($A260=$E$1,Youth!F260,""),"")</f>
        <v/>
      </c>
      <c r="F260" s="10" t="str">
        <f>IFERROR(IF(A260=$F$1,Youth!F260,""),"")</f>
        <v/>
      </c>
    </row>
    <row r="261" spans="1:6">
      <c r="A261" s="3" t="str">
        <f>IFERROR(VLOOKUP(Youth!F261,$H$3:$I$7,2,TRUE),"")</f>
        <v/>
      </c>
      <c r="B261" s="10" t="str">
        <f>IFERROR(IF(A261=$B$1,Youth!F261,""),"")</f>
        <v/>
      </c>
      <c r="C261" s="10" t="str">
        <f>IFERROR(IF(A261=$C$1,Youth!F261,""),"")</f>
        <v/>
      </c>
      <c r="D261" s="10" t="str">
        <f>IFERROR(IF(A261=$D$1,Youth!F261,""),"")</f>
        <v/>
      </c>
      <c r="E261" s="10" t="str">
        <f>IFERROR(IF($A261=$E$1,Youth!F261,""),"")</f>
        <v/>
      </c>
      <c r="F261" s="10" t="str">
        <f>IFERROR(IF(A261=$F$1,Youth!F261,""),"")</f>
        <v/>
      </c>
    </row>
    <row r="262" spans="1:6">
      <c r="A262" s="3" t="str">
        <f>IFERROR(VLOOKUP(Youth!F262,$H$3:$I$7,2,TRUE),"")</f>
        <v/>
      </c>
      <c r="B262" s="10" t="str">
        <f>IFERROR(IF(A262=$B$1,Youth!F262,""),"")</f>
        <v/>
      </c>
      <c r="C262" s="10" t="str">
        <f>IFERROR(IF(A262=$C$1,Youth!F262,""),"")</f>
        <v/>
      </c>
      <c r="D262" s="10" t="str">
        <f>IFERROR(IF(A262=$D$1,Youth!F262,""),"")</f>
        <v/>
      </c>
      <c r="E262" s="10" t="str">
        <f>IFERROR(IF($A262=$E$1,Youth!F262,""),"")</f>
        <v/>
      </c>
      <c r="F262" s="10" t="str">
        <f>IFERROR(IF(A262=$F$1,Youth!F262,""),"")</f>
        <v/>
      </c>
    </row>
    <row r="263" spans="1:6">
      <c r="A263" s="3" t="str">
        <f>IFERROR(VLOOKUP(Youth!F263,$H$3:$I$7,2,TRUE),"")</f>
        <v/>
      </c>
      <c r="B263" s="10" t="str">
        <f>IFERROR(IF(A263=$B$1,Youth!F263,""),"")</f>
        <v/>
      </c>
      <c r="C263" s="10" t="str">
        <f>IFERROR(IF(A263=$C$1,Youth!F263,""),"")</f>
        <v/>
      </c>
      <c r="D263" s="10" t="str">
        <f>IFERROR(IF(A263=$D$1,Youth!F263,""),"")</f>
        <v/>
      </c>
      <c r="E263" s="10" t="str">
        <f>IFERROR(IF($A263=$E$1,Youth!F263,""),"")</f>
        <v/>
      </c>
      <c r="F263" s="10" t="str">
        <f>IFERROR(IF(A263=$F$1,Youth!F263,""),"")</f>
        <v/>
      </c>
    </row>
    <row r="264" spans="1:6">
      <c r="A264" s="3" t="str">
        <f>IFERROR(VLOOKUP(Youth!F264,$H$3:$I$7,2,TRUE),"")</f>
        <v/>
      </c>
      <c r="B264" s="10" t="str">
        <f>IFERROR(IF(A264=$B$1,Youth!F264,""),"")</f>
        <v/>
      </c>
      <c r="C264" s="10" t="str">
        <f>IFERROR(IF(A264=$C$1,Youth!F264,""),"")</f>
        <v/>
      </c>
      <c r="D264" s="10" t="str">
        <f>IFERROR(IF(A264=$D$1,Youth!F264,""),"")</f>
        <v/>
      </c>
      <c r="E264" s="10" t="str">
        <f>IFERROR(IF($A264=$E$1,Youth!F264,""),"")</f>
        <v/>
      </c>
      <c r="F264" s="10" t="str">
        <f>IFERROR(IF(A264=$F$1,Youth!F264,""),"")</f>
        <v/>
      </c>
    </row>
    <row r="265" spans="1:6">
      <c r="A265" s="3" t="str">
        <f>IFERROR(VLOOKUP(Youth!F265,$H$3:$I$7,2,TRUE),"")</f>
        <v/>
      </c>
      <c r="B265" s="10" t="str">
        <f>IFERROR(IF(A265=$B$1,Youth!F265,""),"")</f>
        <v/>
      </c>
      <c r="C265" s="10" t="str">
        <f>IFERROR(IF(A265=$C$1,Youth!F265,""),"")</f>
        <v/>
      </c>
      <c r="D265" s="10" t="str">
        <f>IFERROR(IF(A265=$D$1,Youth!F265,""),"")</f>
        <v/>
      </c>
      <c r="E265" s="10" t="str">
        <f>IFERROR(IF($A265=$E$1,Youth!F265,""),"")</f>
        <v/>
      </c>
      <c r="F265" s="10" t="str">
        <f>IFERROR(IF(A265=$F$1,Youth!F265,""),"")</f>
        <v/>
      </c>
    </row>
    <row r="266" spans="1:6">
      <c r="A266" s="3" t="str">
        <f>IFERROR(VLOOKUP(Youth!F266,$H$3:$I$7,2,TRUE),"")</f>
        <v/>
      </c>
      <c r="B266" s="10" t="str">
        <f>IFERROR(IF(A266=$B$1,Youth!F266,""),"")</f>
        <v/>
      </c>
      <c r="C266" s="10" t="str">
        <f>IFERROR(IF(A266=$C$1,Youth!F266,""),"")</f>
        <v/>
      </c>
      <c r="D266" s="10" t="str">
        <f>IFERROR(IF(A266=$D$1,Youth!F266,""),"")</f>
        <v/>
      </c>
      <c r="E266" s="10" t="str">
        <f>IFERROR(IF($A266=$E$1,Youth!F266,""),"")</f>
        <v/>
      </c>
      <c r="F266" s="10" t="str">
        <f>IFERROR(IF(A266=$F$1,Youth!F266,""),"")</f>
        <v/>
      </c>
    </row>
    <row r="267" spans="1:6">
      <c r="A267" s="3" t="str">
        <f>IFERROR(VLOOKUP(Youth!F267,$H$3:$I$7,2,TRUE),"")</f>
        <v/>
      </c>
      <c r="B267" s="10" t="str">
        <f>IFERROR(IF(A267=$B$1,Youth!F267,""),"")</f>
        <v/>
      </c>
      <c r="C267" s="10" t="str">
        <f>IFERROR(IF(A267=$C$1,Youth!F267,""),"")</f>
        <v/>
      </c>
      <c r="D267" s="10" t="str">
        <f>IFERROR(IF(A267=$D$1,Youth!F267,""),"")</f>
        <v/>
      </c>
      <c r="E267" s="10" t="str">
        <f>IFERROR(IF($A267=$E$1,Youth!F267,""),"")</f>
        <v/>
      </c>
      <c r="F267" s="10" t="str">
        <f>IFERROR(IF(A267=$F$1,Youth!F267,""),"")</f>
        <v/>
      </c>
    </row>
    <row r="268" spans="1:6">
      <c r="A268" s="3" t="str">
        <f>IFERROR(VLOOKUP(Youth!F268,$H$3:$I$7,2,TRUE),"")</f>
        <v/>
      </c>
      <c r="B268" s="10" t="str">
        <f>IFERROR(IF(A268=$B$1,Youth!F268,""),"")</f>
        <v/>
      </c>
      <c r="C268" s="10" t="str">
        <f>IFERROR(IF(A268=$C$1,Youth!F268,""),"")</f>
        <v/>
      </c>
      <c r="D268" s="10" t="str">
        <f>IFERROR(IF(A268=$D$1,Youth!F268,""),"")</f>
        <v/>
      </c>
      <c r="E268" s="10" t="str">
        <f>IFERROR(IF($A268=$E$1,Youth!F268,""),"")</f>
        <v/>
      </c>
      <c r="F268" s="10" t="str">
        <f>IFERROR(IF(A268=$F$1,Youth!F268,""),"")</f>
        <v/>
      </c>
    </row>
    <row r="269" spans="1:6">
      <c r="A269" s="3" t="str">
        <f>IFERROR(VLOOKUP(Youth!F269,$H$3:$I$7,2,TRUE),"")</f>
        <v/>
      </c>
      <c r="B269" s="10" t="str">
        <f>IFERROR(IF(A269=$B$1,Youth!F269,""),"")</f>
        <v/>
      </c>
      <c r="C269" s="10" t="str">
        <f>IFERROR(IF(A269=$C$1,Youth!F269,""),"")</f>
        <v/>
      </c>
      <c r="D269" s="10" t="str">
        <f>IFERROR(IF(A269=$D$1,Youth!F269,""),"")</f>
        <v/>
      </c>
      <c r="E269" s="10" t="str">
        <f>IFERROR(IF($A269=$E$1,Youth!F269,""),"")</f>
        <v/>
      </c>
      <c r="F269" s="10" t="str">
        <f>IFERROR(IF(A269=$F$1,Youth!F269,""),"")</f>
        <v/>
      </c>
    </row>
    <row r="270" spans="1:6">
      <c r="A270" s="3" t="str">
        <f>IFERROR(VLOOKUP(Youth!F270,$H$3:$I$7,2,TRUE),"")</f>
        <v/>
      </c>
      <c r="B270" s="10" t="str">
        <f>IFERROR(IF(A270=$B$1,Youth!F270,""),"")</f>
        <v/>
      </c>
      <c r="C270" s="10" t="str">
        <f>IFERROR(IF(A270=$C$1,Youth!F270,""),"")</f>
        <v/>
      </c>
      <c r="D270" s="10" t="str">
        <f>IFERROR(IF(A270=$D$1,Youth!F270,""),"")</f>
        <v/>
      </c>
      <c r="E270" s="10" t="str">
        <f>IFERROR(IF($A270=$E$1,Youth!F270,""),"")</f>
        <v/>
      </c>
      <c r="F270" s="10" t="str">
        <f>IFERROR(IF(A270=$F$1,Youth!F270,""),"")</f>
        <v/>
      </c>
    </row>
    <row r="271" spans="1:6">
      <c r="A271" s="3" t="str">
        <f>IFERROR(VLOOKUP(Youth!F271,$H$3:$I$7,2,TRUE),"")</f>
        <v/>
      </c>
      <c r="B271" s="10" t="str">
        <f>IFERROR(IF(A271=$B$1,Youth!F271,""),"")</f>
        <v/>
      </c>
      <c r="C271" s="10" t="str">
        <f>IFERROR(IF(A271=$C$1,Youth!F271,""),"")</f>
        <v/>
      </c>
      <c r="D271" s="10" t="str">
        <f>IFERROR(IF(A271=$D$1,Youth!F271,""),"")</f>
        <v/>
      </c>
      <c r="E271" s="10" t="str">
        <f>IFERROR(IF($A271=$E$1,Youth!F271,""),"")</f>
        <v/>
      </c>
      <c r="F271" s="10" t="str">
        <f>IFERROR(IF(A271=$F$1,Youth!F271,""),"")</f>
        <v/>
      </c>
    </row>
    <row r="272" spans="1:6">
      <c r="A272" s="3" t="str">
        <f>IFERROR(VLOOKUP(Youth!F272,$H$3:$I$7,2,TRUE),"")</f>
        <v/>
      </c>
      <c r="B272" s="10" t="str">
        <f>IFERROR(IF(A272=$B$1,Youth!F272,""),"")</f>
        <v/>
      </c>
      <c r="C272" s="10" t="str">
        <f>IFERROR(IF(A272=$C$1,Youth!F272,""),"")</f>
        <v/>
      </c>
      <c r="D272" s="10" t="str">
        <f>IFERROR(IF(A272=$D$1,Youth!F272,""),"")</f>
        <v/>
      </c>
      <c r="E272" s="10" t="str">
        <f>IFERROR(IF($A272=$E$1,Youth!F272,""),"")</f>
        <v/>
      </c>
      <c r="F272" s="10" t="str">
        <f>IFERROR(IF(A272=$F$1,Youth!F272,""),"")</f>
        <v/>
      </c>
    </row>
    <row r="273" spans="1:6">
      <c r="A273" s="3" t="str">
        <f>IFERROR(VLOOKUP(Youth!F273,$H$3:$I$7,2,TRUE),"")</f>
        <v/>
      </c>
      <c r="B273" s="10" t="str">
        <f>IFERROR(IF(A273=$B$1,Youth!F273,""),"")</f>
        <v/>
      </c>
      <c r="C273" s="10" t="str">
        <f>IFERROR(IF(A273=$C$1,Youth!F273,""),"")</f>
        <v/>
      </c>
      <c r="D273" s="10" t="str">
        <f>IFERROR(IF(A273=$D$1,Youth!F273,""),"")</f>
        <v/>
      </c>
      <c r="E273" s="10" t="str">
        <f>IFERROR(IF($A273=$E$1,Youth!F273,""),"")</f>
        <v/>
      </c>
      <c r="F273" s="10" t="str">
        <f>IFERROR(IF(A273=$F$1,Youth!F273,""),"")</f>
        <v/>
      </c>
    </row>
    <row r="274" spans="1:6">
      <c r="A274" s="3" t="str">
        <f>IFERROR(VLOOKUP(Youth!F274,$H$3:$I$7,2,TRUE),"")</f>
        <v/>
      </c>
      <c r="B274" s="10" t="str">
        <f>IFERROR(IF(A274=$B$1,Youth!F274,""),"")</f>
        <v/>
      </c>
      <c r="C274" s="10" t="str">
        <f>IFERROR(IF(A274=$C$1,Youth!F274,""),"")</f>
        <v/>
      </c>
      <c r="D274" s="10" t="str">
        <f>IFERROR(IF(A274=$D$1,Youth!F274,""),"")</f>
        <v/>
      </c>
      <c r="E274" s="10" t="str">
        <f>IFERROR(IF($A274=$E$1,Youth!F274,""),"")</f>
        <v/>
      </c>
      <c r="F274" s="10" t="str">
        <f>IFERROR(IF(A274=$F$1,Youth!F274,""),"")</f>
        <v/>
      </c>
    </row>
    <row r="275" spans="1:6">
      <c r="A275" s="3" t="str">
        <f>IFERROR(VLOOKUP(Youth!F275,$H$3:$I$7,2,TRUE),"")</f>
        <v/>
      </c>
      <c r="B275" s="10" t="str">
        <f>IFERROR(IF(A275=$B$1,Youth!F275,""),"")</f>
        <v/>
      </c>
      <c r="C275" s="10" t="str">
        <f>IFERROR(IF(A275=$C$1,Youth!F275,""),"")</f>
        <v/>
      </c>
      <c r="D275" s="10" t="str">
        <f>IFERROR(IF(A275=$D$1,Youth!F275,""),"")</f>
        <v/>
      </c>
      <c r="E275" s="10" t="str">
        <f>IFERROR(IF($A275=$E$1,Youth!F275,""),"")</f>
        <v/>
      </c>
      <c r="F275" s="10" t="str">
        <f>IFERROR(IF(A275=$F$1,Youth!F275,""),"")</f>
        <v/>
      </c>
    </row>
    <row r="276" spans="1:6">
      <c r="A276" s="3" t="str">
        <f>IFERROR(VLOOKUP(Youth!F276,$H$3:$I$7,2,TRUE),"")</f>
        <v/>
      </c>
      <c r="B276" s="10" t="str">
        <f>IFERROR(IF(A276=$B$1,Youth!F276,""),"")</f>
        <v/>
      </c>
      <c r="C276" s="10" t="str">
        <f>IFERROR(IF(A276=$C$1,Youth!F276,""),"")</f>
        <v/>
      </c>
      <c r="D276" s="10" t="str">
        <f>IFERROR(IF(A276=$D$1,Youth!F276,""),"")</f>
        <v/>
      </c>
      <c r="E276" s="10" t="str">
        <f>IFERROR(IF($A276=$E$1,Youth!F276,""),"")</f>
        <v/>
      </c>
      <c r="F276" s="10" t="str">
        <f>IFERROR(IF(A276=$F$1,Youth!F276,""),"")</f>
        <v/>
      </c>
    </row>
    <row r="277" spans="1:6">
      <c r="A277" s="3" t="str">
        <f>IFERROR(VLOOKUP(Youth!F277,$H$3:$I$7,2,TRUE),"")</f>
        <v/>
      </c>
      <c r="B277" s="10" t="str">
        <f>IFERROR(IF(A277=$B$1,Youth!F277,""),"")</f>
        <v/>
      </c>
      <c r="C277" s="10" t="str">
        <f>IFERROR(IF(A277=$C$1,Youth!F277,""),"")</f>
        <v/>
      </c>
      <c r="D277" s="10" t="str">
        <f>IFERROR(IF(A277=$D$1,Youth!F277,""),"")</f>
        <v/>
      </c>
      <c r="E277" s="10" t="str">
        <f>IFERROR(IF($A277=$E$1,Youth!F277,""),"")</f>
        <v/>
      </c>
      <c r="F277" s="10" t="str">
        <f>IFERROR(IF(A277=$F$1,Youth!F277,""),"")</f>
        <v/>
      </c>
    </row>
    <row r="278" spans="1:6">
      <c r="A278" s="3" t="str">
        <f>IFERROR(VLOOKUP(Youth!F278,$H$3:$I$7,2,TRUE),"")</f>
        <v/>
      </c>
      <c r="B278" s="10" t="str">
        <f>IFERROR(IF(A278=$B$1,Youth!F278,""),"")</f>
        <v/>
      </c>
      <c r="C278" s="10" t="str">
        <f>IFERROR(IF(A278=$C$1,Youth!F278,""),"")</f>
        <v/>
      </c>
      <c r="D278" s="10" t="str">
        <f>IFERROR(IF(A278=$D$1,Youth!F278,""),"")</f>
        <v/>
      </c>
      <c r="E278" s="10" t="str">
        <f>IFERROR(IF($A278=$E$1,Youth!F278,""),"")</f>
        <v/>
      </c>
      <c r="F278" s="10" t="str">
        <f>IFERROR(IF(A278=$F$1,Youth!F278,""),"")</f>
        <v/>
      </c>
    </row>
    <row r="279" spans="1:6">
      <c r="A279" s="3" t="str">
        <f>IFERROR(VLOOKUP(Youth!F279,$H$3:$I$7,2,TRUE),"")</f>
        <v/>
      </c>
      <c r="B279" s="10" t="str">
        <f>IFERROR(IF(A279=$B$1,Youth!F279,""),"")</f>
        <v/>
      </c>
      <c r="C279" s="10" t="str">
        <f>IFERROR(IF(A279=$C$1,Youth!F279,""),"")</f>
        <v/>
      </c>
      <c r="D279" s="10" t="str">
        <f>IFERROR(IF(A279=$D$1,Youth!F279,""),"")</f>
        <v/>
      </c>
      <c r="E279" s="10" t="str">
        <f>IFERROR(IF($A279=$E$1,Youth!F279,""),"")</f>
        <v/>
      </c>
      <c r="F279" s="10" t="str">
        <f>IFERROR(IF(A279=$F$1,Youth!F279,""),"")</f>
        <v/>
      </c>
    </row>
    <row r="280" spans="1:6">
      <c r="A280" s="3" t="str">
        <f>IFERROR(VLOOKUP(Youth!F280,$H$3:$I$7,2,TRUE),"")</f>
        <v/>
      </c>
      <c r="B280" s="10" t="str">
        <f>IFERROR(IF(A280=$B$1,Youth!F280,""),"")</f>
        <v/>
      </c>
      <c r="C280" s="10" t="str">
        <f>IFERROR(IF(A280=$C$1,Youth!F280,""),"")</f>
        <v/>
      </c>
      <c r="D280" s="10" t="str">
        <f>IFERROR(IF(A280=$D$1,Youth!F280,""),"")</f>
        <v/>
      </c>
      <c r="E280" s="10" t="str">
        <f>IFERROR(IF($A280=$E$1,Youth!F280,""),"")</f>
        <v/>
      </c>
      <c r="F280" s="10" t="str">
        <f>IFERROR(IF(A280=$F$1,Youth!F280,""),"")</f>
        <v/>
      </c>
    </row>
    <row r="281" spans="1:6">
      <c r="A281" s="3" t="str">
        <f>IFERROR(VLOOKUP(Youth!F281,$H$3:$I$7,2,TRUE),"")</f>
        <v/>
      </c>
      <c r="B281" s="10" t="str">
        <f>IFERROR(IF(A281=$B$1,Youth!F281,""),"")</f>
        <v/>
      </c>
      <c r="C281" s="10" t="str">
        <f>IFERROR(IF(A281=$C$1,Youth!F281,""),"")</f>
        <v/>
      </c>
      <c r="D281" s="10" t="str">
        <f>IFERROR(IF(A281=$D$1,Youth!F281,""),"")</f>
        <v/>
      </c>
      <c r="E281" s="10" t="str">
        <f>IFERROR(IF($A281=$E$1,Youth!F281,""),"")</f>
        <v/>
      </c>
      <c r="F281" s="10" t="str">
        <f>IFERROR(IF(A281=$F$1,Youth!F281,""),"")</f>
        <v/>
      </c>
    </row>
    <row r="282" spans="1:6">
      <c r="A282" s="3" t="str">
        <f>IFERROR(VLOOKUP(Youth!F282,$H$3:$I$7,2,TRUE),"")</f>
        <v/>
      </c>
      <c r="B282" s="10" t="str">
        <f>IFERROR(IF(A282=$B$1,Youth!F282,""),"")</f>
        <v/>
      </c>
      <c r="C282" s="10" t="str">
        <f>IFERROR(IF(A282=$C$1,Youth!F282,""),"")</f>
        <v/>
      </c>
      <c r="D282" s="10" t="str">
        <f>IFERROR(IF(A282=$D$1,Youth!F282,""),"")</f>
        <v/>
      </c>
      <c r="E282" s="10" t="str">
        <f>IFERROR(IF($A282=$E$1,Youth!F282,""),"")</f>
        <v/>
      </c>
      <c r="F282" s="10" t="str">
        <f>IFERROR(IF(A282=$F$1,Youth!F282,""),"")</f>
        <v/>
      </c>
    </row>
    <row r="283" spans="1:6">
      <c r="A283" s="3" t="str">
        <f>IFERROR(VLOOKUP(Youth!F283,$H$3:$I$7,2,TRUE),"")</f>
        <v/>
      </c>
      <c r="B283" s="10" t="str">
        <f>IFERROR(IF(A283=$B$1,Youth!F283,""),"")</f>
        <v/>
      </c>
      <c r="C283" s="10" t="str">
        <f>IFERROR(IF(A283=$C$1,Youth!F283,""),"")</f>
        <v/>
      </c>
      <c r="D283" s="10" t="str">
        <f>IFERROR(IF(A283=$D$1,Youth!F283,""),"")</f>
        <v/>
      </c>
      <c r="E283" s="10" t="str">
        <f>IFERROR(IF($A283=$E$1,Youth!F283,""),"")</f>
        <v/>
      </c>
      <c r="F283" s="10" t="str">
        <f>IFERROR(IF(A283=$F$1,Youth!F283,""),"")</f>
        <v/>
      </c>
    </row>
    <row r="284" spans="1:6">
      <c r="A284" s="3" t="str">
        <f>IFERROR(VLOOKUP(Youth!F284,$H$3:$I$7,2,TRUE),"")</f>
        <v/>
      </c>
      <c r="B284" s="10" t="str">
        <f>IFERROR(IF(A284=$B$1,Youth!F284,""),"")</f>
        <v/>
      </c>
      <c r="C284" s="10" t="str">
        <f>IFERROR(IF(A284=$C$1,Youth!F284,""),"")</f>
        <v/>
      </c>
      <c r="D284" s="10" t="str">
        <f>IFERROR(IF(A284=$D$1,Youth!F284,""),"")</f>
        <v/>
      </c>
      <c r="E284" s="10" t="str">
        <f>IFERROR(IF($A284=$E$1,Youth!F284,""),"")</f>
        <v/>
      </c>
      <c r="F284" s="10" t="str">
        <f>IFERROR(IF(A284=$F$1,Youth!F284,""),"")</f>
        <v/>
      </c>
    </row>
    <row r="285" spans="1:6">
      <c r="A285" s="3" t="str">
        <f>IFERROR(VLOOKUP(Youth!F285,$H$3:$I$7,2,TRUE),"")</f>
        <v/>
      </c>
      <c r="B285" s="10" t="str">
        <f>IFERROR(IF(A285=$B$1,Youth!F285,""),"")</f>
        <v/>
      </c>
      <c r="C285" s="10" t="str">
        <f>IFERROR(IF(A285=$C$1,Youth!F285,""),"")</f>
        <v/>
      </c>
      <c r="D285" s="10" t="str">
        <f>IFERROR(IF(A285=$D$1,Youth!F285,""),"")</f>
        <v/>
      </c>
      <c r="E285" s="10" t="str">
        <f>IFERROR(IF($A285=$E$1,Youth!F285,""),"")</f>
        <v/>
      </c>
      <c r="F285" s="10" t="str">
        <f>IFERROR(IF(A285=$F$1,Youth!F285,""),"")</f>
        <v/>
      </c>
    </row>
    <row r="286" spans="1:6">
      <c r="A286" s="3" t="str">
        <f>IFERROR(VLOOKUP(Youth!F286,$H$3:$I$7,2,TRUE),"")</f>
        <v/>
      </c>
      <c r="B286" s="10" t="str">
        <f>IFERROR(IF(A286=$B$1,Youth!F286,""),"")</f>
        <v/>
      </c>
      <c r="C286" s="10" t="str">
        <f>IFERROR(IF(A286=$C$1,Youth!F286,""),"")</f>
        <v/>
      </c>
      <c r="D286" s="10" t="str">
        <f>IFERROR(IF(A286=$D$1,Youth!F286,""),"")</f>
        <v/>
      </c>
      <c r="E286" s="10" t="str">
        <f>IFERROR(IF($A286=$E$1,Youth!F286,""),"")</f>
        <v/>
      </c>
      <c r="F286" s="10" t="str">
        <f>IFERROR(IF(A286=$F$1,Youth!F286,""),"")</f>
        <v/>
      </c>
    </row>
    <row r="287" spans="1:6">
      <c r="A287" s="3" t="str">
        <f>IFERROR(VLOOKUP(Youth!F287,$H$3:$I$7,2,TRUE),"")</f>
        <v/>
      </c>
      <c r="B287" s="10" t="str">
        <f>IFERROR(IF(A287=$B$1,Youth!F287,""),"")</f>
        <v/>
      </c>
      <c r="C287" s="10" t="str">
        <f>IFERROR(IF(A287=$C$1,Youth!F287,""),"")</f>
        <v/>
      </c>
      <c r="D287" s="10" t="str">
        <f>IFERROR(IF(A287=$D$1,Youth!F287,""),"")</f>
        <v/>
      </c>
      <c r="E287" s="10" t="str">
        <f>IFERROR(IF($A287=$E$1,Youth!F287,""),"")</f>
        <v/>
      </c>
      <c r="F287" s="10" t="str">
        <f>IFERROR(IF(A287=$F$1,Youth!F287,""),"")</f>
        <v/>
      </c>
    </row>
    <row r="288" spans="1:6">
      <c r="A288" s="3" t="str">
        <f>IFERROR(VLOOKUP(Youth!F288,$H$3:$I$7,2,TRUE),"")</f>
        <v/>
      </c>
      <c r="B288" s="10" t="str">
        <f>IFERROR(IF(A288=$B$1,Youth!F288,""),"")</f>
        <v/>
      </c>
      <c r="C288" s="10" t="str">
        <f>IFERROR(IF(A288=$C$1,Youth!F288,""),"")</f>
        <v/>
      </c>
      <c r="D288" s="10" t="str">
        <f>IFERROR(IF(A288=$D$1,Youth!F288,""),"")</f>
        <v/>
      </c>
      <c r="E288" s="10" t="str">
        <f>IFERROR(IF($A288=$E$1,Youth!F288,""),"")</f>
        <v/>
      </c>
      <c r="F288" s="10" t="str">
        <f>IFERROR(IF(A288=$F$1,Youth!F288,""),"")</f>
        <v/>
      </c>
    </row>
    <row r="289" spans="1:6">
      <c r="A289" s="3" t="str">
        <f>IFERROR(VLOOKUP(Youth!F289,$H$3:$I$7,2,TRUE),"")</f>
        <v/>
      </c>
      <c r="B289" s="10" t="str">
        <f>IFERROR(IF(A289=$B$1,Youth!F289,""),"")</f>
        <v/>
      </c>
      <c r="C289" s="10" t="str">
        <f>IFERROR(IF(A289=$C$1,Youth!F289,""),"")</f>
        <v/>
      </c>
      <c r="D289" s="10" t="str">
        <f>IFERROR(IF(A289=$D$1,Youth!F289,""),"")</f>
        <v/>
      </c>
      <c r="E289" s="10" t="str">
        <f>IFERROR(IF($A289=$E$1,Youth!F289,""),"")</f>
        <v/>
      </c>
      <c r="F289" s="10" t="str">
        <f>IFERROR(IF(A289=$F$1,Youth!F289,""),"")</f>
        <v/>
      </c>
    </row>
    <row r="290" spans="1:6">
      <c r="A290" s="3" t="str">
        <f>IFERROR(VLOOKUP(Youth!F290,$H$3:$I$7,2,TRUE),"")</f>
        <v/>
      </c>
      <c r="B290" s="10" t="str">
        <f>IFERROR(IF(A290=$B$1,Youth!F290,""),"")</f>
        <v/>
      </c>
      <c r="C290" s="10" t="str">
        <f>IFERROR(IF(A290=$C$1,Youth!F290,""),"")</f>
        <v/>
      </c>
      <c r="D290" s="10" t="str">
        <f>IFERROR(IF(A290=$D$1,Youth!F290,""),"")</f>
        <v/>
      </c>
      <c r="E290" s="10" t="str">
        <f>IFERROR(IF($A290=$E$1,Youth!F290,""),"")</f>
        <v/>
      </c>
      <c r="F290" s="10" t="str">
        <f>IFERROR(IF(A290=$F$1,Youth!F290,""),"")</f>
        <v/>
      </c>
    </row>
    <row r="291" spans="1:6">
      <c r="A291" s="3" t="str">
        <f>IFERROR(VLOOKUP(Youth!F291,$H$3:$I$7,2,TRUE),"")</f>
        <v/>
      </c>
      <c r="B291" s="10" t="str">
        <f>IFERROR(IF(A291=$B$1,Youth!F291,""),"")</f>
        <v/>
      </c>
      <c r="C291" s="10" t="str">
        <f>IFERROR(IF(A291=$C$1,Youth!F291,""),"")</f>
        <v/>
      </c>
      <c r="D291" s="10" t="str">
        <f>IFERROR(IF(A291=$D$1,Youth!F291,""),"")</f>
        <v/>
      </c>
      <c r="E291" s="10" t="str">
        <f>IFERROR(IF($A291=$E$1,Youth!F291,""),"")</f>
        <v/>
      </c>
      <c r="F291" s="10" t="str">
        <f>IFERROR(IF(A291=$F$1,Youth!F291,""),"")</f>
        <v/>
      </c>
    </row>
    <row r="292" spans="1:6">
      <c r="A292" s="3" t="str">
        <f>IFERROR(VLOOKUP(Youth!F292,$H$3:$I$7,2,TRUE),"")</f>
        <v/>
      </c>
      <c r="B292" s="10" t="str">
        <f>IFERROR(IF(A292=$B$1,Youth!F292,""),"")</f>
        <v/>
      </c>
      <c r="C292" s="10" t="str">
        <f>IFERROR(IF(A292=$C$1,Youth!F292,""),"")</f>
        <v/>
      </c>
      <c r="D292" s="10" t="str">
        <f>IFERROR(IF(A292=$D$1,Youth!F292,""),"")</f>
        <v/>
      </c>
      <c r="E292" s="10" t="str">
        <f>IFERROR(IF($A292=$E$1,Youth!F292,""),"")</f>
        <v/>
      </c>
      <c r="F292" s="10" t="str">
        <f>IFERROR(IF(A292=$F$1,Youth!F292,""),"")</f>
        <v/>
      </c>
    </row>
    <row r="293" spans="1:6">
      <c r="A293" s="3" t="str">
        <f>IFERROR(VLOOKUP(Youth!F293,$H$3:$I$7,2,TRUE),"")</f>
        <v/>
      </c>
      <c r="B293" s="10" t="str">
        <f>IFERROR(IF(A293=$B$1,Youth!F293,""),"")</f>
        <v/>
      </c>
      <c r="C293" s="10" t="str">
        <f>IFERROR(IF(A293=$C$1,Youth!F293,""),"")</f>
        <v/>
      </c>
      <c r="D293" s="10" t="str">
        <f>IFERROR(IF(A293=$D$1,Youth!F293,""),"")</f>
        <v/>
      </c>
      <c r="E293" s="10" t="str">
        <f>IFERROR(IF($A293=$E$1,Youth!F293,""),"")</f>
        <v/>
      </c>
      <c r="F293" s="10" t="str">
        <f>IFERROR(IF(A293=$F$1,Youth!F293,""),"")</f>
        <v/>
      </c>
    </row>
    <row r="294" spans="1:6">
      <c r="A294" s="3" t="str">
        <f>IFERROR(VLOOKUP(Youth!F294,$H$3:$I$7,2,TRUE),"")</f>
        <v/>
      </c>
      <c r="B294" s="10" t="str">
        <f>IFERROR(IF(A294=$B$1,Youth!F294,""),"")</f>
        <v/>
      </c>
      <c r="C294" s="10" t="str">
        <f>IFERROR(IF(A294=$C$1,Youth!F294,""),"")</f>
        <v/>
      </c>
      <c r="D294" s="10" t="str">
        <f>IFERROR(IF(A294=$D$1,Youth!F294,""),"")</f>
        <v/>
      </c>
      <c r="E294" s="10" t="str">
        <f>IFERROR(IF($A294=$E$1,Youth!F294,""),"")</f>
        <v/>
      </c>
      <c r="F294" s="10" t="str">
        <f>IFERROR(IF(A294=$F$1,Youth!F294,""),"")</f>
        <v/>
      </c>
    </row>
    <row r="295" spans="1:6">
      <c r="A295" s="3" t="str">
        <f>IFERROR(VLOOKUP(Youth!F295,$H$3:$I$7,2,TRUE),"")</f>
        <v/>
      </c>
      <c r="B295" s="10" t="str">
        <f>IFERROR(IF(A295=$B$1,Youth!F295,""),"")</f>
        <v/>
      </c>
      <c r="C295" s="10" t="str">
        <f>IFERROR(IF(A295=$C$1,Youth!F295,""),"")</f>
        <v/>
      </c>
      <c r="D295" s="10" t="str">
        <f>IFERROR(IF(A295=$D$1,Youth!F295,""),"")</f>
        <v/>
      </c>
      <c r="E295" s="10" t="str">
        <f>IFERROR(IF($A295=$E$1,Youth!F295,""),"")</f>
        <v/>
      </c>
      <c r="F295" s="10" t="str">
        <f>IFERROR(IF(A295=$F$1,Youth!F295,""),"")</f>
        <v/>
      </c>
    </row>
    <row r="296" spans="1:6">
      <c r="A296" s="3" t="str">
        <f>IFERROR(VLOOKUP(Youth!F296,$H$3:$I$7,2,TRUE),"")</f>
        <v/>
      </c>
      <c r="B296" s="10" t="str">
        <f>IFERROR(IF(A296=$B$1,Youth!F296,""),"")</f>
        <v/>
      </c>
      <c r="C296" s="10" t="str">
        <f>IFERROR(IF(A296=$C$1,Youth!F296,""),"")</f>
        <v/>
      </c>
      <c r="D296" s="10" t="str">
        <f>IFERROR(IF(A296=$D$1,Youth!F296,""),"")</f>
        <v/>
      </c>
      <c r="E296" s="10" t="str">
        <f>IFERROR(IF($A296=$E$1,Youth!F296,""),"")</f>
        <v/>
      </c>
      <c r="F296" s="10" t="str">
        <f>IFERROR(IF(A296=$F$1,Youth!F296,""),"")</f>
        <v/>
      </c>
    </row>
    <row r="297" spans="1:6">
      <c r="A297" s="3" t="str">
        <f>IFERROR(VLOOKUP(Youth!F297,$H$3:$I$7,2,TRUE),"")</f>
        <v/>
      </c>
      <c r="B297" s="10" t="str">
        <f>IFERROR(IF(A297=$B$1,Youth!F297,""),"")</f>
        <v/>
      </c>
      <c r="C297" s="10" t="str">
        <f>IFERROR(IF(A297=$C$1,Youth!F297,""),"")</f>
        <v/>
      </c>
      <c r="D297" s="10" t="str">
        <f>IFERROR(IF(A297=$D$1,Youth!F297,""),"")</f>
        <v/>
      </c>
      <c r="E297" s="10" t="str">
        <f>IFERROR(IF($A297=$E$1,Youth!F297,""),"")</f>
        <v/>
      </c>
      <c r="F297" s="10" t="str">
        <f>IFERROR(IF(A297=$F$1,Youth!F297,""),"")</f>
        <v/>
      </c>
    </row>
    <row r="298" spans="1:6">
      <c r="A298" s="3" t="str">
        <f>IFERROR(VLOOKUP(Youth!F298,$H$3:$I$7,2,TRUE),"")</f>
        <v/>
      </c>
      <c r="B298" s="10" t="str">
        <f>IFERROR(IF(A298=$B$1,Youth!F298,""),"")</f>
        <v/>
      </c>
      <c r="C298" s="10" t="str">
        <f>IFERROR(IF(A298=$C$1,Youth!F298,""),"")</f>
        <v/>
      </c>
      <c r="D298" s="10" t="str">
        <f>IFERROR(IF(A298=$D$1,Youth!F298,""),"")</f>
        <v/>
      </c>
      <c r="E298" s="10" t="str">
        <f>IFERROR(IF($A298=$E$1,Youth!F298,""),"")</f>
        <v/>
      </c>
      <c r="F298" s="10" t="str">
        <f>IFERROR(IF(A298=$F$1,Youth!F298,""),"")</f>
        <v/>
      </c>
    </row>
    <row r="299" spans="1:6">
      <c r="A299" s="3" t="str">
        <f>IFERROR(VLOOKUP(Youth!F299,$H$3:$I$7,2,TRUE),"")</f>
        <v/>
      </c>
      <c r="B299" s="10" t="str">
        <f>IFERROR(IF(A299=$B$1,Youth!F299,""),"")</f>
        <v/>
      </c>
      <c r="C299" s="10" t="str">
        <f>IFERROR(IF(A299=$C$1,Youth!F299,""),"")</f>
        <v/>
      </c>
      <c r="D299" s="10" t="str">
        <f>IFERROR(IF(A299=$D$1,Youth!F299,""),"")</f>
        <v/>
      </c>
      <c r="E299" s="10" t="str">
        <f>IFERROR(IF($A299=$E$1,Youth!F299,""),"")</f>
        <v/>
      </c>
      <c r="F299" s="10" t="str">
        <f>IFERROR(IF(A299=$F$1,Youth!F299,""),"")</f>
        <v/>
      </c>
    </row>
    <row r="300" spans="1:6">
      <c r="A300" s="3" t="str">
        <f>IFERROR(VLOOKUP(Youth!F300,$H$3:$I$7,2,TRUE),"")</f>
        <v/>
      </c>
      <c r="B300" s="10" t="str">
        <f>IFERROR(IF(A300=$B$1,Youth!F300,""),"")</f>
        <v/>
      </c>
      <c r="C300" s="10" t="str">
        <f>IFERROR(IF(A300=$C$1,Youth!F300,""),"")</f>
        <v/>
      </c>
      <c r="D300" s="10" t="str">
        <f>IFERROR(IF(A300=$D$1,Youth!F300,""),"")</f>
        <v/>
      </c>
      <c r="E300" s="10" t="str">
        <f>IFERROR(IF($A300=$E$1,Youth!F300,""),"")</f>
        <v/>
      </c>
      <c r="F300" s="10" t="str">
        <f>IFERROR(IF(A300=$F$1,Youth!F300,""),"")</f>
        <v/>
      </c>
    </row>
  </sheetData>
  <sheetProtection sheet="1" selectLockedCells="1"/>
  <mergeCells count="5">
    <mergeCell ref="H10:H14"/>
    <mergeCell ref="H16:H20"/>
    <mergeCell ref="H22:H26"/>
    <mergeCell ref="H28:H32"/>
    <mergeCell ref="H34:H38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251"/>
  <sheetViews>
    <sheetView workbookViewId="0">
      <pane ySplit="1" topLeftCell="A5" activePane="bottomLeft" state="frozen"/>
      <selection pane="bottomLeft" activeCell="A252" sqref="A252"/>
    </sheetView>
  </sheetViews>
  <sheetFormatPr defaultRowHeight="15.75"/>
  <cols>
    <col min="1" max="1" width="6.85546875" style="27" bestFit="1" customWidth="1"/>
    <col min="2" max="2" width="22.85546875" style="124" customWidth="1"/>
    <col min="3" max="3" width="18.28515625" style="124" bestFit="1" customWidth="1"/>
    <col min="4" max="4" width="9.140625" style="125"/>
    <col min="5" max="5" width="0" style="160" hidden="1" customWidth="1"/>
    <col min="6" max="6" width="3.5703125" style="38" hidden="1" customWidth="1"/>
    <col min="7" max="7" width="8.28515625" style="134" customWidth="1"/>
    <col min="8" max="8" width="6.85546875" style="26" hidden="1" customWidth="1"/>
    <col min="9" max="9" width="3.5703125" style="26" hidden="1" customWidth="1"/>
    <col min="10" max="10" width="20.140625" style="26" customWidth="1"/>
    <col min="11" max="11" width="16" style="26" hidden="1" customWidth="1"/>
    <col min="12" max="16384" width="9.140625" style="26"/>
  </cols>
  <sheetData>
    <row r="1" spans="1:11" ht="21" customHeight="1" thickBot="1">
      <c r="A1" s="126" t="s">
        <v>7</v>
      </c>
      <c r="B1" s="127" t="str">
        <f>'1st Open'!B1</f>
        <v>Name</v>
      </c>
      <c r="C1" s="127" t="str">
        <f>'1st Open'!C1</f>
        <v>Horse</v>
      </c>
      <c r="D1" s="128" t="str">
        <f>'1st Open'!D1</f>
        <v xml:space="preserve"> Time</v>
      </c>
      <c r="E1" s="158"/>
      <c r="F1" s="119" t="s">
        <v>11</v>
      </c>
    </row>
    <row r="2" spans="1:11">
      <c r="A2" s="24" t="str">
        <f>IFERROR(IF(INDEX(Youth!$A:$F,MATCH('Youth Results'!$E2,Youth!$F:$F,0),1)&gt;0,INDEX(Youth!$A:$F,MATCH('Youth Results'!$E2,Youth!$F:$F,0),1),""),"")</f>
        <v/>
      </c>
      <c r="B2" s="120" t="str">
        <f>IFERROR(IF(INDEX(Youth!$A:$F,MATCH('Youth Results'!$E2,Youth!$F:$F,0),2)&gt;0,INDEX(Youth!$A:$F,MATCH('Youth Results'!$E2,Youth!$F:$F,0),2),""),"")</f>
        <v/>
      </c>
      <c r="C2" s="120" t="str">
        <f>IFERROR(IF(INDEX(Youth!$A:$F,MATCH('Youth Results'!$E2,Youth!$F:$F,0),3)&gt;0,INDEX(Youth!$A:$F,MATCH('Youth Results'!$E2,Youth!$F:$F,0),3),""),"")</f>
        <v/>
      </c>
      <c r="D2" s="121" t="str">
        <f>IFERROR(IF(SMALL(Youth!F:F,K2)&gt;1000,"nt",SMALL(Youth!F:F,K2)),"")</f>
        <v/>
      </c>
      <c r="E2" s="159" t="str">
        <f>IF(D2="nt",IFERROR(SMALL(Youth!F:F,K2),""),IFERROR(SMALL(Youth!F:F,K2),""))</f>
        <v/>
      </c>
      <c r="F2" s="122" t="str">
        <f t="shared" ref="F2:F51" si="0">IFERROR(VLOOKUP(D2,$H$3:$I$6,2,TRUE),"")</f>
        <v/>
      </c>
      <c r="G2" s="130" t="str">
        <f>IFERROR(VLOOKUP(D2,$H$3:$I$7,2,FALSE),"")</f>
        <v/>
      </c>
      <c r="K2" s="90">
        <v>1</v>
      </c>
    </row>
    <row r="3" spans="1:11">
      <c r="A3" s="24" t="str">
        <f>IFERROR(IF(INDEX(Youth!$A:$F,MATCH('Youth Results'!$E3,Youth!$F:$F,0),1)&gt;0,INDEX(Youth!$A:$F,MATCH('Youth Results'!$E3,Youth!$F:$F,0),1),""),"")</f>
        <v/>
      </c>
      <c r="B3" s="120" t="str">
        <f>IFERROR(IF(INDEX(Youth!$A:$F,MATCH('Youth Results'!$E3,Youth!$F:$F,0),2)&gt;0,INDEX(Youth!$A:$F,MATCH('Youth Results'!$E3,Youth!$F:$F,0),2),""),"")</f>
        <v/>
      </c>
      <c r="C3" s="120" t="str">
        <f>IFERROR(IF(INDEX(Youth!$A:$F,MATCH('Youth Results'!$E3,Youth!$F:$F,0),3)&gt;0,INDEX(Youth!$A:$F,MATCH('Youth Results'!$E3,Youth!$F:$F,0),3),""),"")</f>
        <v/>
      </c>
      <c r="D3" s="121" t="str">
        <f>IFERROR(IF(SMALL(Youth!F:F,K3)&gt;1000,"nt",SMALL(Youth!F:F,K3)),"")</f>
        <v/>
      </c>
      <c r="E3" s="159" t="str">
        <f>IF(D3="nt",IFERROR(SMALL(Youth!F:F,K3),""),IFERROR(SMALL(Youth!F:F,K3),""))</f>
        <v/>
      </c>
      <c r="F3" s="122" t="str">
        <f t="shared" si="0"/>
        <v/>
      </c>
      <c r="G3" s="130" t="str">
        <f t="shared" ref="G3:G66" si="1">IFERROR(VLOOKUP(D3,$H$3:$I$7,2,FALSE),"")</f>
        <v/>
      </c>
      <c r="H3" s="115" t="str">
        <f>Youth!P4</f>
        <v>-</v>
      </c>
      <c r="I3" s="90" t="s">
        <v>3</v>
      </c>
      <c r="K3" s="90">
        <v>2</v>
      </c>
    </row>
    <row r="4" spans="1:11">
      <c r="A4" s="24" t="str">
        <f>IFERROR(IF(INDEX(Youth!$A:$F,MATCH('Youth Results'!$E4,Youth!$F:$F,0),1)&gt;0,INDEX(Youth!$A:$F,MATCH('Youth Results'!$E4,Youth!$F:$F,0),1),""),"")</f>
        <v/>
      </c>
      <c r="B4" s="120" t="str">
        <f>IFERROR(IF(INDEX(Youth!$A:$F,MATCH('Youth Results'!$E4,Youth!$F:$F,0),2)&gt;0,INDEX(Youth!$A:$F,MATCH('Youth Results'!$E4,Youth!$F:$F,0),2),""),"")</f>
        <v/>
      </c>
      <c r="C4" s="120" t="str">
        <f>IFERROR(IF(INDEX(Youth!$A:$F,MATCH('Youth Results'!$E4,Youth!$F:$F,0),3)&gt;0,INDEX(Youth!$A:$F,MATCH('Youth Results'!$E4,Youth!$F:$F,0),3),""),"")</f>
        <v/>
      </c>
      <c r="D4" s="121" t="str">
        <f>IFERROR(IF(SMALL(Youth!F:F,K4)&gt;1000,"nt",SMALL(Youth!F:F,K4)),"")</f>
        <v/>
      </c>
      <c r="E4" s="159" t="str">
        <f>IF(D4="nt",IFERROR(SMALL(Youth!F:F,K4),""),IFERROR(SMALL(Youth!F:F,K4),""))</f>
        <v/>
      </c>
      <c r="F4" s="122" t="str">
        <f t="shared" si="0"/>
        <v/>
      </c>
      <c r="G4" s="130" t="str">
        <f t="shared" si="1"/>
        <v/>
      </c>
      <c r="H4" s="115" t="str">
        <f>Youth!P10</f>
        <v>-</v>
      </c>
      <c r="I4" s="123" t="s">
        <v>4</v>
      </c>
      <c r="K4" s="90">
        <v>3</v>
      </c>
    </row>
    <row r="5" spans="1:11">
      <c r="A5" s="24" t="str">
        <f>IFERROR(IF(INDEX(Youth!$A:$F,MATCH('Youth Results'!$E5,Youth!$F:$F,0),1)&gt;0,INDEX(Youth!$A:$F,MATCH('Youth Results'!$E5,Youth!$F:$F,0),1),""),"")</f>
        <v/>
      </c>
      <c r="B5" s="120" t="str">
        <f>IFERROR(IF(INDEX(Youth!$A:$F,MATCH('Youth Results'!$E5,Youth!$F:$F,0),2)&gt;0,INDEX(Youth!$A:$F,MATCH('Youth Results'!$E5,Youth!$F:$F,0),2),""),"")</f>
        <v/>
      </c>
      <c r="C5" s="120" t="str">
        <f>IFERROR(IF(INDEX(Youth!$A:$F,MATCH('Youth Results'!$E5,Youth!$F:$F,0),3)&gt;0,INDEX(Youth!$A:$F,MATCH('Youth Results'!$E5,Youth!$F:$F,0),3),""),"")</f>
        <v/>
      </c>
      <c r="D5" s="121" t="str">
        <f>IFERROR(IF(SMALL(Youth!F:F,K5)&gt;1000,"nt",SMALL(Youth!F:F,K5)),"")</f>
        <v/>
      </c>
      <c r="E5" s="159" t="str">
        <f>IF(D5="nt",IFERROR(SMALL(Youth!F:F,K5),""),IFERROR(SMALL(Youth!F:F,K5),""))</f>
        <v/>
      </c>
      <c r="F5" s="122" t="str">
        <f t="shared" si="0"/>
        <v/>
      </c>
      <c r="G5" s="130" t="str">
        <f t="shared" si="1"/>
        <v/>
      </c>
      <c r="H5" s="115" t="str">
        <f>Youth!P16</f>
        <v>-</v>
      </c>
      <c r="I5" s="123" t="s">
        <v>5</v>
      </c>
      <c r="J5" s="129"/>
      <c r="K5" s="90">
        <v>4</v>
      </c>
    </row>
    <row r="6" spans="1:11">
      <c r="A6" s="24" t="str">
        <f>IFERROR(IF(INDEX(Youth!$A:$F,MATCH('Youth Results'!$E6,Youth!$F:$F,0),1)&gt;0,INDEX(Youth!$A:$F,MATCH('Youth Results'!$E6,Youth!$F:$F,0),1),""),"")</f>
        <v/>
      </c>
      <c r="B6" s="120" t="str">
        <f>IFERROR(IF(INDEX(Youth!$A:$F,MATCH('Youth Results'!$E6,Youth!$F:$F,0),2)&gt;0,INDEX(Youth!$A:$F,MATCH('Youth Results'!$E6,Youth!$F:$F,0),2),""),"")</f>
        <v/>
      </c>
      <c r="C6" s="120" t="str">
        <f>IFERROR(IF(INDEX(Youth!$A:$F,MATCH('Youth Results'!$E6,Youth!$F:$F,0),3)&gt;0,INDEX(Youth!$A:$F,MATCH('Youth Results'!$E6,Youth!$F:$F,0),3),""),"")</f>
        <v/>
      </c>
      <c r="D6" s="121" t="str">
        <f>IFERROR(IF(SMALL(Youth!F:F,K6)&gt;1000,"nt",SMALL(Youth!F:F,K6)),"")</f>
        <v/>
      </c>
      <c r="E6" s="159" t="str">
        <f>IF(D6="nt",IFERROR(SMALL(Youth!F:F,K6),""),IFERROR(SMALL(Youth!F:F,K6),""))</f>
        <v/>
      </c>
      <c r="F6" s="122" t="str">
        <f t="shared" si="0"/>
        <v/>
      </c>
      <c r="G6" s="130" t="str">
        <f t="shared" si="1"/>
        <v/>
      </c>
      <c r="H6" s="115" t="str">
        <f>Youth!P22</f>
        <v>-</v>
      </c>
      <c r="I6" s="123" t="s">
        <v>6</v>
      </c>
      <c r="K6" s="90">
        <v>5</v>
      </c>
    </row>
    <row r="7" spans="1:11">
      <c r="A7" s="24" t="str">
        <f>IFERROR(IF(INDEX(Youth!$A:$F,MATCH('Youth Results'!$E7,Youth!$F:$F,0),1)&gt;0,INDEX(Youth!$A:$F,MATCH('Youth Results'!$E7,Youth!$F:$F,0),1),""),"")</f>
        <v/>
      </c>
      <c r="B7" s="120" t="str">
        <f>IFERROR(IF(INDEX(Youth!$A:$F,MATCH('Youth Results'!$E7,Youth!$F:$F,0),2)&gt;0,INDEX(Youth!$A:$F,MATCH('Youth Results'!$E7,Youth!$F:$F,0),2),""),"")</f>
        <v/>
      </c>
      <c r="C7" s="120" t="str">
        <f>IFERROR(IF(INDEX(Youth!$A:$F,MATCH('Youth Results'!$E7,Youth!$F:$F,0),3)&gt;0,INDEX(Youth!$A:$F,MATCH('Youth Results'!$E7,Youth!$F:$F,0),3),""),"")</f>
        <v/>
      </c>
      <c r="D7" s="121" t="str">
        <f>IFERROR(IF(SMALL(Youth!F:F,K7)&gt;1000,"nt",SMALL(Youth!F:F,K7)),"")</f>
        <v/>
      </c>
      <c r="E7" s="159" t="str">
        <f>IF(D7="nt",IFERROR(SMALL(Youth!F:F,K7),""),IFERROR(SMALL(Youth!F:F,K7),""))</f>
        <v/>
      </c>
      <c r="F7" s="122" t="str">
        <f t="shared" si="0"/>
        <v/>
      </c>
      <c r="G7" s="130" t="str">
        <f t="shared" si="1"/>
        <v/>
      </c>
      <c r="H7" s="90" t="str">
        <f>Youth!P28</f>
        <v>-</v>
      </c>
      <c r="I7" s="123" t="s">
        <v>13</v>
      </c>
      <c r="K7" s="90">
        <v>6</v>
      </c>
    </row>
    <row r="8" spans="1:11">
      <c r="A8" s="24" t="str">
        <f>IFERROR(IF(INDEX(Youth!$A:$F,MATCH('Youth Results'!$E8,Youth!$F:$F,0),1)&gt;0,INDEX(Youth!$A:$F,MATCH('Youth Results'!$E8,Youth!$F:$F,0),1),""),"")</f>
        <v/>
      </c>
      <c r="B8" s="120" t="str">
        <f>IFERROR(IF(INDEX(Youth!$A:$F,MATCH('Youth Results'!$E8,Youth!$F:$F,0),2)&gt;0,INDEX(Youth!$A:$F,MATCH('Youth Results'!$E8,Youth!$F:$F,0),2),""),"")</f>
        <v/>
      </c>
      <c r="C8" s="120" t="str">
        <f>IFERROR(IF(INDEX(Youth!$A:$F,MATCH('Youth Results'!$E8,Youth!$F:$F,0),3)&gt;0,INDEX(Youth!$A:$F,MATCH('Youth Results'!$E8,Youth!$F:$F,0),3),""),"")</f>
        <v/>
      </c>
      <c r="D8" s="121" t="str">
        <f>IFERROR(IF(SMALL(Youth!F:F,K8)&gt;1000,"nt",SMALL(Youth!F:F,K8)),"")</f>
        <v/>
      </c>
      <c r="E8" s="159" t="str">
        <f>IF(D8="nt",IFERROR(SMALL(Youth!F:F,K8),""),IFERROR(SMALL(Youth!F:F,K8),""))</f>
        <v/>
      </c>
      <c r="F8" s="122" t="str">
        <f t="shared" si="0"/>
        <v/>
      </c>
      <c r="G8" s="130" t="str">
        <f t="shared" si="1"/>
        <v/>
      </c>
      <c r="K8" s="90">
        <v>7</v>
      </c>
    </row>
    <row r="9" spans="1:11">
      <c r="A9" s="24" t="str">
        <f>IFERROR(IF(INDEX(Youth!$A:$F,MATCH('Youth Results'!$E9,Youth!$F:$F,0),1)&gt;0,INDEX(Youth!$A:$F,MATCH('Youth Results'!$E9,Youth!$F:$F,0),1),""),"")</f>
        <v/>
      </c>
      <c r="B9" s="120" t="str">
        <f>IFERROR(IF(INDEX(Youth!$A:$F,MATCH('Youth Results'!$E9,Youth!$F:$F,0),2)&gt;0,INDEX(Youth!$A:$F,MATCH('Youth Results'!$E9,Youth!$F:$F,0),2),""),"")</f>
        <v/>
      </c>
      <c r="C9" s="120" t="str">
        <f>IFERROR(IF(INDEX(Youth!$A:$F,MATCH('Youth Results'!$E9,Youth!$F:$F,0),3)&gt;0,INDEX(Youth!$A:$F,MATCH('Youth Results'!$E9,Youth!$F:$F,0),3),""),"")</f>
        <v/>
      </c>
      <c r="D9" s="121" t="str">
        <f>IFERROR(IF(SMALL(Youth!F:F,K9)&gt;1000,"nt",SMALL(Youth!F:F,K9)),"")</f>
        <v/>
      </c>
      <c r="E9" s="159" t="str">
        <f>IF(D9="nt",IFERROR(SMALL(Youth!F:F,K9),""),IFERROR(SMALL(Youth!F:F,K9),""))</f>
        <v/>
      </c>
      <c r="F9" s="122" t="str">
        <f t="shared" si="0"/>
        <v/>
      </c>
      <c r="G9" s="130" t="str">
        <f t="shared" si="1"/>
        <v/>
      </c>
      <c r="K9" s="90">
        <v>8</v>
      </c>
    </row>
    <row r="10" spans="1:11">
      <c r="A10" s="24" t="str">
        <f>IFERROR(IF(INDEX(Youth!$A:$F,MATCH('Youth Results'!$E10,Youth!$F:$F,0),1)&gt;0,INDEX(Youth!$A:$F,MATCH('Youth Results'!$E10,Youth!$F:$F,0),1),""),"")</f>
        <v/>
      </c>
      <c r="B10" s="120" t="str">
        <f>IFERROR(IF(INDEX(Youth!$A:$F,MATCH('Youth Results'!$E10,Youth!$F:$F,0),2)&gt;0,INDEX(Youth!$A:$F,MATCH('Youth Results'!$E10,Youth!$F:$F,0),2),""),"")</f>
        <v/>
      </c>
      <c r="C10" s="120" t="str">
        <f>IFERROR(IF(INDEX(Youth!$A:$F,MATCH('Youth Results'!$E10,Youth!$F:$F,0),3)&gt;0,INDEX(Youth!$A:$F,MATCH('Youth Results'!$E10,Youth!$F:$F,0),3),""),"")</f>
        <v/>
      </c>
      <c r="D10" s="121" t="str">
        <f>IFERROR(IF(SMALL(Youth!F:F,K10)&gt;1000,"nt",SMALL(Youth!F:F,K10)),"")</f>
        <v/>
      </c>
      <c r="E10" s="159" t="str">
        <f>IF(D10="nt",IFERROR(SMALL(Youth!F:F,K10),""),IFERROR(SMALL(Youth!F:F,K10),""))</f>
        <v/>
      </c>
      <c r="F10" s="122" t="str">
        <f t="shared" si="0"/>
        <v/>
      </c>
      <c r="G10" s="130" t="str">
        <f t="shared" si="1"/>
        <v/>
      </c>
      <c r="K10" s="90">
        <v>9</v>
      </c>
    </row>
    <row r="11" spans="1:11">
      <c r="A11" s="24" t="str">
        <f>IFERROR(IF(INDEX(Youth!$A:$F,MATCH('Youth Results'!$E11,Youth!$F:$F,0),1)&gt;0,INDEX(Youth!$A:$F,MATCH('Youth Results'!$E11,Youth!$F:$F,0),1),""),"")</f>
        <v/>
      </c>
      <c r="B11" s="120" t="str">
        <f>IFERROR(IF(INDEX(Youth!$A:$F,MATCH('Youth Results'!$E11,Youth!$F:$F,0),2)&gt;0,INDEX(Youth!$A:$F,MATCH('Youth Results'!$E11,Youth!$F:$F,0),2),""),"")</f>
        <v/>
      </c>
      <c r="C11" s="120" t="str">
        <f>IFERROR(IF(INDEX(Youth!$A:$F,MATCH('Youth Results'!$E11,Youth!$F:$F,0),3)&gt;0,INDEX(Youth!$A:$F,MATCH('Youth Results'!$E11,Youth!$F:$F,0),3),""),"")</f>
        <v/>
      </c>
      <c r="D11" s="121" t="str">
        <f>IFERROR(IF(SMALL(Youth!F:F,K11)&gt;1000,"nt",SMALL(Youth!F:F,K11)),"")</f>
        <v/>
      </c>
      <c r="E11" s="159" t="str">
        <f>IF(D11="nt",IFERROR(SMALL(Youth!F:F,K11),""),IFERROR(SMALL(Youth!F:F,K11),""))</f>
        <v/>
      </c>
      <c r="F11" s="122" t="str">
        <f t="shared" si="0"/>
        <v/>
      </c>
      <c r="G11" s="130" t="str">
        <f t="shared" si="1"/>
        <v/>
      </c>
      <c r="K11" s="90">
        <v>10</v>
      </c>
    </row>
    <row r="12" spans="1:11">
      <c r="A12" s="24" t="str">
        <f>IFERROR(IF(INDEX(Youth!$A:$F,MATCH('Youth Results'!$E12,Youth!$F:$F,0),1)&gt;0,INDEX(Youth!$A:$F,MATCH('Youth Results'!$E12,Youth!$F:$F,0),1),""),"")</f>
        <v/>
      </c>
      <c r="B12" s="120" t="str">
        <f>IFERROR(IF(INDEX(Youth!$A:$F,MATCH('Youth Results'!$E12,Youth!$F:$F,0),2)&gt;0,INDEX(Youth!$A:$F,MATCH('Youth Results'!$E12,Youth!$F:$F,0),2),""),"")</f>
        <v/>
      </c>
      <c r="C12" s="120" t="str">
        <f>IFERROR(IF(INDEX(Youth!$A:$F,MATCH('Youth Results'!$E12,Youth!$F:$F,0),3)&gt;0,INDEX(Youth!$A:$F,MATCH('Youth Results'!$E12,Youth!$F:$F,0),3),""),"")</f>
        <v/>
      </c>
      <c r="D12" s="121" t="str">
        <f>IFERROR(IF(SMALL(Youth!F:F,K12)&gt;1000,"nt",SMALL(Youth!F:F,K12)),"")</f>
        <v/>
      </c>
      <c r="E12" s="159" t="str">
        <f>IF(D12="nt",IFERROR(SMALL(Youth!F:F,K12),""),IFERROR(SMALL(Youth!F:F,K12),""))</f>
        <v/>
      </c>
      <c r="F12" s="122" t="str">
        <f t="shared" si="0"/>
        <v/>
      </c>
      <c r="G12" s="130" t="str">
        <f t="shared" si="1"/>
        <v/>
      </c>
      <c r="K12" s="90">
        <v>11</v>
      </c>
    </row>
    <row r="13" spans="1:11">
      <c r="A13" s="24" t="str">
        <f>IFERROR(IF(INDEX(Youth!$A:$F,MATCH('Youth Results'!$E13,Youth!$F:$F,0),1)&gt;0,INDEX(Youth!$A:$F,MATCH('Youth Results'!$E13,Youth!$F:$F,0),1),""),"")</f>
        <v/>
      </c>
      <c r="B13" s="120" t="str">
        <f>IFERROR(IF(INDEX(Youth!$A:$F,MATCH('Youth Results'!$E13,Youth!$F:$F,0),2)&gt;0,INDEX(Youth!$A:$F,MATCH('Youth Results'!$E13,Youth!$F:$F,0),2),""),"")</f>
        <v/>
      </c>
      <c r="C13" s="120" t="str">
        <f>IFERROR(IF(INDEX(Youth!$A:$F,MATCH('Youth Results'!$E13,Youth!$F:$F,0),3)&gt;0,INDEX(Youth!$A:$F,MATCH('Youth Results'!$E13,Youth!$F:$F,0),3),""),"")</f>
        <v/>
      </c>
      <c r="D13" s="121" t="str">
        <f>IFERROR(IF(SMALL(Youth!F:F,K13)&gt;1000,"nt",SMALL(Youth!F:F,K13)),"")</f>
        <v/>
      </c>
      <c r="E13" s="159" t="str">
        <f>IF(D13="nt",IFERROR(SMALL(Youth!F:F,K13),""),IFERROR(SMALL(Youth!F:F,K13),""))</f>
        <v/>
      </c>
      <c r="F13" s="122" t="str">
        <f t="shared" si="0"/>
        <v/>
      </c>
      <c r="G13" s="130" t="str">
        <f t="shared" si="1"/>
        <v/>
      </c>
      <c r="K13" s="90">
        <v>12</v>
      </c>
    </row>
    <row r="14" spans="1:11">
      <c r="A14" s="24" t="str">
        <f>IFERROR(IF(INDEX(Youth!$A:$F,MATCH('Youth Results'!$E14,Youth!$F:$F,0),1)&gt;0,INDEX(Youth!$A:$F,MATCH('Youth Results'!$E14,Youth!$F:$F,0),1),""),"")</f>
        <v/>
      </c>
      <c r="B14" s="120" t="str">
        <f>IFERROR(IF(INDEX(Youth!$A:$F,MATCH('Youth Results'!$E14,Youth!$F:$F,0),2)&gt;0,INDEX(Youth!$A:$F,MATCH('Youth Results'!$E14,Youth!$F:$F,0),2),""),"")</f>
        <v/>
      </c>
      <c r="C14" s="120" t="str">
        <f>IFERROR(IF(INDEX(Youth!$A:$F,MATCH('Youth Results'!$E14,Youth!$F:$F,0),3)&gt;0,INDEX(Youth!$A:$F,MATCH('Youth Results'!$E14,Youth!$F:$F,0),3),""),"")</f>
        <v/>
      </c>
      <c r="D14" s="121" t="str">
        <f>IFERROR(IF(SMALL(Youth!F:F,K14)&gt;1000,"nt",SMALL(Youth!F:F,K14)),"")</f>
        <v/>
      </c>
      <c r="E14" s="159" t="str">
        <f>IF(D14="nt",IFERROR(SMALL(Youth!F:F,K14),""),IFERROR(SMALL(Youth!F:F,K14),""))</f>
        <v/>
      </c>
      <c r="F14" s="122" t="str">
        <f t="shared" si="0"/>
        <v/>
      </c>
      <c r="G14" s="130" t="str">
        <f t="shared" si="1"/>
        <v/>
      </c>
      <c r="K14" s="90">
        <v>13</v>
      </c>
    </row>
    <row r="15" spans="1:11">
      <c r="A15" s="24" t="str">
        <f>IFERROR(IF(INDEX(Youth!$A:$F,MATCH('Youth Results'!$E15,Youth!$F:$F,0),1)&gt;0,INDEX(Youth!$A:$F,MATCH('Youth Results'!$E15,Youth!$F:$F,0),1),""),"")</f>
        <v/>
      </c>
      <c r="B15" s="120" t="str">
        <f>IFERROR(IF(INDEX(Youth!$A:$F,MATCH('Youth Results'!$E15,Youth!$F:$F,0),2)&gt;0,INDEX(Youth!$A:$F,MATCH('Youth Results'!$E15,Youth!$F:$F,0),2),""),"")</f>
        <v/>
      </c>
      <c r="C15" s="120" t="str">
        <f>IFERROR(IF(INDEX(Youth!$A:$F,MATCH('Youth Results'!$E15,Youth!$F:$F,0),3)&gt;0,INDEX(Youth!$A:$F,MATCH('Youth Results'!$E15,Youth!$F:$F,0),3),""),"")</f>
        <v/>
      </c>
      <c r="D15" s="121" t="str">
        <f>IFERROR(IF(SMALL(Youth!F:F,K15)&gt;1000,"nt",SMALL(Youth!F:F,K15)),"")</f>
        <v/>
      </c>
      <c r="E15" s="159" t="str">
        <f>IF(D15="nt",IFERROR(SMALL(Youth!F:F,K15),""),IFERROR(SMALL(Youth!F:F,K15),""))</f>
        <v/>
      </c>
      <c r="F15" s="122" t="str">
        <f t="shared" si="0"/>
        <v/>
      </c>
      <c r="G15" s="130" t="str">
        <f t="shared" si="1"/>
        <v/>
      </c>
      <c r="K15" s="90">
        <v>14</v>
      </c>
    </row>
    <row r="16" spans="1:11">
      <c r="A16" s="24" t="str">
        <f>IFERROR(IF(INDEX(Youth!$A:$F,MATCH('Youth Results'!$E16,Youth!$F:$F,0),1)&gt;0,INDEX(Youth!$A:$F,MATCH('Youth Results'!$E16,Youth!$F:$F,0),1),""),"")</f>
        <v/>
      </c>
      <c r="B16" s="120" t="str">
        <f>IFERROR(IF(INDEX(Youth!$A:$F,MATCH('Youth Results'!$E16,Youth!$F:$F,0),2)&gt;0,INDEX(Youth!$A:$F,MATCH('Youth Results'!$E16,Youth!$F:$F,0),2),""),"")</f>
        <v/>
      </c>
      <c r="C16" s="120" t="str">
        <f>IFERROR(IF(INDEX(Youth!$A:$F,MATCH('Youth Results'!$E16,Youth!$F:$F,0),3)&gt;0,INDEX(Youth!$A:$F,MATCH('Youth Results'!$E16,Youth!$F:$F,0),3),""),"")</f>
        <v/>
      </c>
      <c r="D16" s="121" t="str">
        <f>IFERROR(IF(SMALL(Youth!F:F,K16)&gt;1000,"nt",SMALL(Youth!F:F,K16)),"")</f>
        <v/>
      </c>
      <c r="E16" s="159" t="str">
        <f>IF(D16="nt",IFERROR(SMALL(Youth!F:F,K16),""),IFERROR(SMALL(Youth!F:F,K16),""))</f>
        <v/>
      </c>
      <c r="F16" s="122" t="str">
        <f t="shared" si="0"/>
        <v/>
      </c>
      <c r="G16" s="130" t="str">
        <f t="shared" si="1"/>
        <v/>
      </c>
      <c r="K16" s="90">
        <v>15</v>
      </c>
    </row>
    <row r="17" spans="1:11">
      <c r="A17" s="24" t="str">
        <f>IFERROR(IF(INDEX(Youth!$A:$F,MATCH('Youth Results'!$E17,Youth!$F:$F,0),1)&gt;0,INDEX(Youth!$A:$F,MATCH('Youth Results'!$E17,Youth!$F:$F,0),1),""),"")</f>
        <v/>
      </c>
      <c r="B17" s="120" t="str">
        <f>IFERROR(IF(INDEX(Youth!$A:$F,MATCH('Youth Results'!$E17,Youth!$F:$F,0),2)&gt;0,INDEX(Youth!$A:$F,MATCH('Youth Results'!$E17,Youth!$F:$F,0),2),""),"")</f>
        <v/>
      </c>
      <c r="C17" s="120" t="str">
        <f>IFERROR(IF(INDEX(Youth!$A:$F,MATCH('Youth Results'!$E17,Youth!$F:$F,0),3)&gt;0,INDEX(Youth!$A:$F,MATCH('Youth Results'!$E17,Youth!$F:$F,0),3),""),"")</f>
        <v/>
      </c>
      <c r="D17" s="121" t="str">
        <f>IFERROR(IF(SMALL(Youth!F:F,K17)&gt;1000,"nt",SMALL(Youth!F:F,K17)),"")</f>
        <v/>
      </c>
      <c r="E17" s="159" t="str">
        <f>IF(D17="nt",IFERROR(SMALL(Youth!F:F,K17),""),IFERROR(SMALL(Youth!F:F,K17),""))</f>
        <v/>
      </c>
      <c r="F17" s="122" t="str">
        <f t="shared" si="0"/>
        <v/>
      </c>
      <c r="G17" s="130" t="str">
        <f t="shared" si="1"/>
        <v/>
      </c>
      <c r="K17" s="90">
        <v>16</v>
      </c>
    </row>
    <row r="18" spans="1:11">
      <c r="A18" s="24" t="str">
        <f>IFERROR(IF(INDEX(Youth!$A:$F,MATCH('Youth Results'!$E18,Youth!$F:$F,0),1)&gt;0,INDEX(Youth!$A:$F,MATCH('Youth Results'!$E18,Youth!$F:$F,0),1),""),"")</f>
        <v/>
      </c>
      <c r="B18" s="120" t="str">
        <f>IFERROR(IF(INDEX(Youth!$A:$F,MATCH('Youth Results'!$E18,Youth!$F:$F,0),2)&gt;0,INDEX(Youth!$A:$F,MATCH('Youth Results'!$E18,Youth!$F:$F,0),2),""),"")</f>
        <v/>
      </c>
      <c r="C18" s="120" t="str">
        <f>IFERROR(IF(INDEX(Youth!$A:$F,MATCH('Youth Results'!$E18,Youth!$F:$F,0),3)&gt;0,INDEX(Youth!$A:$F,MATCH('Youth Results'!$E18,Youth!$F:$F,0),3),""),"")</f>
        <v/>
      </c>
      <c r="D18" s="121" t="str">
        <f>IFERROR(IF(SMALL(Youth!F:F,K18)&gt;1000,"nt",SMALL(Youth!F:F,K18)),"")</f>
        <v/>
      </c>
      <c r="E18" s="159" t="str">
        <f>IF(D18="nt",IFERROR(SMALL(Youth!F:F,K18),""),IFERROR(SMALL(Youth!F:F,K18),""))</f>
        <v/>
      </c>
      <c r="F18" s="122" t="str">
        <f t="shared" si="0"/>
        <v/>
      </c>
      <c r="G18" s="130" t="str">
        <f t="shared" si="1"/>
        <v/>
      </c>
      <c r="K18" s="90">
        <v>17</v>
      </c>
    </row>
    <row r="19" spans="1:11">
      <c r="A19" s="24" t="str">
        <f>IFERROR(IF(INDEX(Youth!$A:$F,MATCH('Youth Results'!$E19,Youth!$F:$F,0),1)&gt;0,INDEX(Youth!$A:$F,MATCH('Youth Results'!$E19,Youth!$F:$F,0),1),""),"")</f>
        <v/>
      </c>
      <c r="B19" s="120" t="str">
        <f>IFERROR(IF(INDEX(Youth!$A:$F,MATCH('Youth Results'!$E19,Youth!$F:$F,0),2)&gt;0,INDEX(Youth!$A:$F,MATCH('Youth Results'!$E19,Youth!$F:$F,0),2),""),"")</f>
        <v/>
      </c>
      <c r="C19" s="120" t="str">
        <f>IFERROR(IF(INDEX(Youth!$A:$F,MATCH('Youth Results'!$E19,Youth!$F:$F,0),3)&gt;0,INDEX(Youth!$A:$F,MATCH('Youth Results'!$E19,Youth!$F:$F,0),3),""),"")</f>
        <v/>
      </c>
      <c r="D19" s="121" t="str">
        <f>IFERROR(IF(SMALL(Youth!F:F,K19)&gt;1000,"nt",SMALL(Youth!F:F,K19)),"")</f>
        <v/>
      </c>
      <c r="E19" s="159" t="str">
        <f>IF(D19="nt",IFERROR(SMALL(Youth!F:F,K19),""),IFERROR(SMALL(Youth!F:F,K19),""))</f>
        <v/>
      </c>
      <c r="F19" s="122" t="str">
        <f t="shared" si="0"/>
        <v/>
      </c>
      <c r="G19" s="130" t="str">
        <f t="shared" si="1"/>
        <v/>
      </c>
      <c r="K19" s="90">
        <v>18</v>
      </c>
    </row>
    <row r="20" spans="1:11">
      <c r="A20" s="24" t="str">
        <f>IFERROR(IF(INDEX(Youth!$A:$F,MATCH('Youth Results'!$E20,Youth!$F:$F,0),1)&gt;0,INDEX(Youth!$A:$F,MATCH('Youth Results'!$E20,Youth!$F:$F,0),1),""),"")</f>
        <v/>
      </c>
      <c r="B20" s="120" t="str">
        <f>IFERROR(IF(INDEX(Youth!$A:$F,MATCH('Youth Results'!$E20,Youth!$F:$F,0),2)&gt;0,INDEX(Youth!$A:$F,MATCH('Youth Results'!$E20,Youth!$F:$F,0),2),""),"")</f>
        <v/>
      </c>
      <c r="C20" s="120" t="str">
        <f>IFERROR(IF(INDEX(Youth!$A:$F,MATCH('Youth Results'!$E20,Youth!$F:$F,0),3)&gt;0,INDEX(Youth!$A:$F,MATCH('Youth Results'!$E20,Youth!$F:$F,0),3),""),"")</f>
        <v/>
      </c>
      <c r="D20" s="121" t="str">
        <f>IFERROR(IF(SMALL(Youth!F:F,K20)&gt;1000,"nt",SMALL(Youth!F:F,K20)),"")</f>
        <v/>
      </c>
      <c r="E20" s="159" t="str">
        <f>IF(D20="nt",IFERROR(SMALL(Youth!F:F,K20),""),IFERROR(SMALL(Youth!F:F,K20),""))</f>
        <v/>
      </c>
      <c r="F20" s="122" t="str">
        <f t="shared" si="0"/>
        <v/>
      </c>
      <c r="G20" s="130" t="str">
        <f t="shared" si="1"/>
        <v/>
      </c>
      <c r="K20" s="90">
        <v>19</v>
      </c>
    </row>
    <row r="21" spans="1:11">
      <c r="A21" s="24" t="str">
        <f>IFERROR(IF(INDEX(Youth!$A:$F,MATCH('Youth Results'!$E21,Youth!$F:$F,0),1)&gt;0,INDEX(Youth!$A:$F,MATCH('Youth Results'!$E21,Youth!$F:$F,0),1),""),"")</f>
        <v/>
      </c>
      <c r="B21" s="120" t="str">
        <f>IFERROR(IF(INDEX(Youth!$A:$F,MATCH('Youth Results'!$E21,Youth!$F:$F,0),2)&gt;0,INDEX(Youth!$A:$F,MATCH('Youth Results'!$E21,Youth!$F:$F,0),2),""),"")</f>
        <v/>
      </c>
      <c r="C21" s="120" t="str">
        <f>IFERROR(IF(INDEX(Youth!$A:$F,MATCH('Youth Results'!$E21,Youth!$F:$F,0),3)&gt;0,INDEX(Youth!$A:$F,MATCH('Youth Results'!$E21,Youth!$F:$F,0),3),""),"")</f>
        <v/>
      </c>
      <c r="D21" s="121" t="str">
        <f>IFERROR(IF(SMALL(Youth!F:F,K21)&gt;1000,"nt",SMALL(Youth!F:F,K21)),"")</f>
        <v/>
      </c>
      <c r="E21" s="159" t="str">
        <f>IF(D21="nt",IFERROR(SMALL(Youth!F:F,K21),""),IFERROR(SMALL(Youth!F:F,K21),""))</f>
        <v/>
      </c>
      <c r="F21" s="122" t="str">
        <f t="shared" si="0"/>
        <v/>
      </c>
      <c r="G21" s="130" t="str">
        <f t="shared" si="1"/>
        <v/>
      </c>
      <c r="K21" s="90">
        <v>20</v>
      </c>
    </row>
    <row r="22" spans="1:11">
      <c r="A22" s="24" t="str">
        <f>IFERROR(IF(INDEX(Youth!$A:$F,MATCH('Youth Results'!$E22,Youth!$F:$F,0),1)&gt;0,INDEX(Youth!$A:$F,MATCH('Youth Results'!$E22,Youth!$F:$F,0),1),""),"")</f>
        <v/>
      </c>
      <c r="B22" s="120" t="str">
        <f>IFERROR(IF(INDEX(Youth!$A:$F,MATCH('Youth Results'!$E22,Youth!$F:$F,0),2)&gt;0,INDEX(Youth!$A:$F,MATCH('Youth Results'!$E22,Youth!$F:$F,0),2),""),"")</f>
        <v/>
      </c>
      <c r="C22" s="120" t="str">
        <f>IFERROR(IF(INDEX(Youth!$A:$F,MATCH('Youth Results'!$E22,Youth!$F:$F,0),3)&gt;0,INDEX(Youth!$A:$F,MATCH('Youth Results'!$E22,Youth!$F:$F,0),3),""),"")</f>
        <v/>
      </c>
      <c r="D22" s="121" t="str">
        <f>IFERROR(IF(SMALL(Youth!F:F,K22)&gt;1000,"nt",SMALL(Youth!F:F,K22)),"")</f>
        <v/>
      </c>
      <c r="E22" s="159" t="str">
        <f>IF(D22="nt",IFERROR(SMALL(Youth!F:F,K22),""),IFERROR(SMALL(Youth!F:F,K22),""))</f>
        <v/>
      </c>
      <c r="F22" s="122" t="str">
        <f t="shared" si="0"/>
        <v/>
      </c>
      <c r="G22" s="130" t="str">
        <f t="shared" si="1"/>
        <v/>
      </c>
      <c r="K22" s="90">
        <v>21</v>
      </c>
    </row>
    <row r="23" spans="1:11">
      <c r="A23" s="24" t="str">
        <f>IFERROR(IF(INDEX(Youth!$A:$F,MATCH('Youth Results'!$E23,Youth!$F:$F,0),1)&gt;0,INDEX(Youth!$A:$F,MATCH('Youth Results'!$E23,Youth!$F:$F,0),1),""),"")</f>
        <v/>
      </c>
      <c r="B23" s="120" t="str">
        <f>IFERROR(IF(INDEX(Youth!$A:$F,MATCH('Youth Results'!$E23,Youth!$F:$F,0),2)&gt;0,INDEX(Youth!$A:$F,MATCH('Youth Results'!$E23,Youth!$F:$F,0),2),""),"")</f>
        <v/>
      </c>
      <c r="C23" s="120" t="str">
        <f>IFERROR(IF(INDEX(Youth!$A:$F,MATCH('Youth Results'!$E23,Youth!$F:$F,0),3)&gt;0,INDEX(Youth!$A:$F,MATCH('Youth Results'!$E23,Youth!$F:$F,0),3),""),"")</f>
        <v/>
      </c>
      <c r="D23" s="121" t="str">
        <f>IFERROR(IF(SMALL(Youth!F:F,K23)&gt;1000,"nt",SMALL(Youth!F:F,K23)),"")</f>
        <v/>
      </c>
      <c r="E23" s="159" t="str">
        <f>IF(D23="nt",IFERROR(SMALL(Youth!F:F,K23),""),IFERROR(SMALL(Youth!F:F,K23),""))</f>
        <v/>
      </c>
      <c r="F23" s="122" t="str">
        <f t="shared" si="0"/>
        <v/>
      </c>
      <c r="G23" s="130" t="str">
        <f t="shared" si="1"/>
        <v/>
      </c>
      <c r="K23" s="90">
        <v>22</v>
      </c>
    </row>
    <row r="24" spans="1:11">
      <c r="A24" s="24" t="str">
        <f>IFERROR(IF(INDEX(Youth!$A:$F,MATCH('Youth Results'!$E24,Youth!$F:$F,0),1)&gt;0,INDEX(Youth!$A:$F,MATCH('Youth Results'!$E24,Youth!$F:$F,0),1),""),"")</f>
        <v/>
      </c>
      <c r="B24" s="120" t="str">
        <f>IFERROR(IF(INDEX(Youth!$A:$F,MATCH('Youth Results'!$E24,Youth!$F:$F,0),2)&gt;0,INDEX(Youth!$A:$F,MATCH('Youth Results'!$E24,Youth!$F:$F,0),2),""),"")</f>
        <v/>
      </c>
      <c r="C24" s="120" t="str">
        <f>IFERROR(IF(INDEX(Youth!$A:$F,MATCH('Youth Results'!$E24,Youth!$F:$F,0),3)&gt;0,INDEX(Youth!$A:$F,MATCH('Youth Results'!$E24,Youth!$F:$F,0),3),""),"")</f>
        <v/>
      </c>
      <c r="D24" s="121" t="str">
        <f>IFERROR(IF(SMALL(Youth!F:F,K24)&gt;1000,"nt",SMALL(Youth!F:F,K24)),"")</f>
        <v/>
      </c>
      <c r="E24" s="159" t="str">
        <f>IF(D24="nt",IFERROR(SMALL(Youth!F:F,K24),""),IFERROR(SMALL(Youth!F:F,K24),""))</f>
        <v/>
      </c>
      <c r="F24" s="122" t="str">
        <f t="shared" si="0"/>
        <v/>
      </c>
      <c r="G24" s="130" t="str">
        <f t="shared" si="1"/>
        <v/>
      </c>
      <c r="K24" s="90">
        <v>23</v>
      </c>
    </row>
    <row r="25" spans="1:11">
      <c r="A25" s="24" t="str">
        <f>IFERROR(IF(INDEX(Youth!$A:$F,MATCH('Youth Results'!$E25,Youth!$F:$F,0),1)&gt;0,INDEX(Youth!$A:$F,MATCH('Youth Results'!$E25,Youth!$F:$F,0),1),""),"")</f>
        <v/>
      </c>
      <c r="B25" s="120" t="str">
        <f>IFERROR(IF(INDEX(Youth!$A:$F,MATCH('Youth Results'!$E25,Youth!$F:$F,0),2)&gt;0,INDEX(Youth!$A:$F,MATCH('Youth Results'!$E25,Youth!$F:$F,0),2),""),"")</f>
        <v/>
      </c>
      <c r="C25" s="120" t="str">
        <f>IFERROR(IF(INDEX(Youth!$A:$F,MATCH('Youth Results'!$E25,Youth!$F:$F,0),3)&gt;0,INDEX(Youth!$A:$F,MATCH('Youth Results'!$E25,Youth!$F:$F,0),3),""),"")</f>
        <v/>
      </c>
      <c r="D25" s="121" t="str">
        <f>IFERROR(IF(SMALL(Youth!F:F,K25)&gt;1000,"nt",SMALL(Youth!F:F,K25)),"")</f>
        <v/>
      </c>
      <c r="E25" s="159" t="str">
        <f>IF(D25="nt",IFERROR(SMALL(Youth!F:F,K25),""),IFERROR(SMALL(Youth!F:F,K25),""))</f>
        <v/>
      </c>
      <c r="F25" s="122" t="str">
        <f t="shared" si="0"/>
        <v/>
      </c>
      <c r="G25" s="130" t="str">
        <f t="shared" si="1"/>
        <v/>
      </c>
      <c r="K25" s="90">
        <v>24</v>
      </c>
    </row>
    <row r="26" spans="1:11">
      <c r="A26" s="24" t="str">
        <f>IFERROR(IF(INDEX(Youth!$A:$F,MATCH('Youth Results'!$E26,Youth!$F:$F,0),1)&gt;0,INDEX(Youth!$A:$F,MATCH('Youth Results'!$E26,Youth!$F:$F,0),1),""),"")</f>
        <v/>
      </c>
      <c r="B26" s="120" t="str">
        <f>IFERROR(IF(INDEX(Youth!$A:$F,MATCH('Youth Results'!$E26,Youth!$F:$F,0),2)&gt;0,INDEX(Youth!$A:$F,MATCH('Youth Results'!$E26,Youth!$F:$F,0),2),""),"")</f>
        <v/>
      </c>
      <c r="C26" s="120" t="str">
        <f>IFERROR(IF(INDEX(Youth!$A:$F,MATCH('Youth Results'!$E26,Youth!$F:$F,0),3)&gt;0,INDEX(Youth!$A:$F,MATCH('Youth Results'!$E26,Youth!$F:$F,0),3),""),"")</f>
        <v/>
      </c>
      <c r="D26" s="121" t="str">
        <f>IFERROR(IF(SMALL(Youth!F:F,K26)&gt;1000,"nt",SMALL(Youth!F:F,K26)),"")</f>
        <v/>
      </c>
      <c r="E26" s="159" t="str">
        <f>IF(D26="nt",IFERROR(SMALL(Youth!F:F,K26),""),IFERROR(SMALL(Youth!F:F,K26),""))</f>
        <v/>
      </c>
      <c r="F26" s="122" t="str">
        <f t="shared" si="0"/>
        <v/>
      </c>
      <c r="G26" s="130" t="str">
        <f t="shared" si="1"/>
        <v/>
      </c>
      <c r="K26" s="90">
        <v>25</v>
      </c>
    </row>
    <row r="27" spans="1:11">
      <c r="A27" s="24" t="str">
        <f>IFERROR(IF(INDEX(Youth!$A:$F,MATCH('Youth Results'!$E27,Youth!$F:$F,0),1)&gt;0,INDEX(Youth!$A:$F,MATCH('Youth Results'!$E27,Youth!$F:$F,0),1),""),"")</f>
        <v/>
      </c>
      <c r="B27" s="120" t="str">
        <f>IFERROR(IF(INDEX(Youth!$A:$F,MATCH('Youth Results'!$E27,Youth!$F:$F,0),2)&gt;0,INDEX(Youth!$A:$F,MATCH('Youth Results'!$E27,Youth!$F:$F,0),2),""),"")</f>
        <v/>
      </c>
      <c r="C27" s="120" t="str">
        <f>IFERROR(IF(INDEX(Youth!$A:$F,MATCH('Youth Results'!$E27,Youth!$F:$F,0),3)&gt;0,INDEX(Youth!$A:$F,MATCH('Youth Results'!$E27,Youth!$F:$F,0),3),""),"")</f>
        <v/>
      </c>
      <c r="D27" s="121" t="str">
        <f>IFERROR(IF(SMALL(Youth!F:F,K27)&gt;1000,"nt",SMALL(Youth!F:F,K27)),"")</f>
        <v/>
      </c>
      <c r="E27" s="159" t="str">
        <f>IF(D27="nt",IFERROR(SMALL(Youth!F:F,K27),""),IFERROR(SMALL(Youth!F:F,K27),""))</f>
        <v/>
      </c>
      <c r="F27" s="122" t="str">
        <f t="shared" si="0"/>
        <v/>
      </c>
      <c r="G27" s="130" t="str">
        <f t="shared" si="1"/>
        <v/>
      </c>
      <c r="K27" s="90">
        <v>26</v>
      </c>
    </row>
    <row r="28" spans="1:11">
      <c r="A28" s="24" t="str">
        <f>IFERROR(IF(INDEX(Youth!$A:$F,MATCH('Youth Results'!$E28,Youth!$F:$F,0),1)&gt;0,INDEX(Youth!$A:$F,MATCH('Youth Results'!$E28,Youth!$F:$F,0),1),""),"")</f>
        <v/>
      </c>
      <c r="B28" s="120" t="str">
        <f>IFERROR(IF(INDEX(Youth!$A:$F,MATCH('Youth Results'!$E28,Youth!$F:$F,0),2)&gt;0,INDEX(Youth!$A:$F,MATCH('Youth Results'!$E28,Youth!$F:$F,0),2),""),"")</f>
        <v/>
      </c>
      <c r="C28" s="120" t="str">
        <f>IFERROR(IF(INDEX(Youth!$A:$F,MATCH('Youth Results'!$E28,Youth!$F:$F,0),3)&gt;0,INDEX(Youth!$A:$F,MATCH('Youth Results'!$E28,Youth!$F:$F,0),3),""),"")</f>
        <v/>
      </c>
      <c r="D28" s="121" t="str">
        <f>IFERROR(IF(SMALL(Youth!F:F,K28)&gt;1000,"nt",SMALL(Youth!F:F,K28)),"")</f>
        <v/>
      </c>
      <c r="E28" s="159" t="str">
        <f>IF(D28="nt",IFERROR(SMALL(Youth!F:F,K28),""),IFERROR(SMALL(Youth!F:F,K28),""))</f>
        <v/>
      </c>
      <c r="F28" s="122" t="str">
        <f t="shared" si="0"/>
        <v/>
      </c>
      <c r="G28" s="130" t="str">
        <f t="shared" si="1"/>
        <v/>
      </c>
      <c r="K28" s="90">
        <v>27</v>
      </c>
    </row>
    <row r="29" spans="1:11">
      <c r="A29" s="24" t="str">
        <f>IFERROR(IF(INDEX(Youth!$A:$F,MATCH('Youth Results'!$E29,Youth!$F:$F,0),1)&gt;0,INDEX(Youth!$A:$F,MATCH('Youth Results'!$E29,Youth!$F:$F,0),1),""),"")</f>
        <v/>
      </c>
      <c r="B29" s="120" t="str">
        <f>IFERROR(IF(INDEX(Youth!$A:$F,MATCH('Youth Results'!$E29,Youth!$F:$F,0),2)&gt;0,INDEX(Youth!$A:$F,MATCH('Youth Results'!$E29,Youth!$F:$F,0),2),""),"")</f>
        <v/>
      </c>
      <c r="C29" s="120" t="str">
        <f>IFERROR(IF(INDEX(Youth!$A:$F,MATCH('Youth Results'!$E29,Youth!$F:$F,0),3)&gt;0,INDEX(Youth!$A:$F,MATCH('Youth Results'!$E29,Youth!$F:$F,0),3),""),"")</f>
        <v/>
      </c>
      <c r="D29" s="121" t="str">
        <f>IFERROR(IF(SMALL(Youth!F:F,K29)&gt;1000,"nt",SMALL(Youth!F:F,K29)),"")</f>
        <v/>
      </c>
      <c r="E29" s="159" t="str">
        <f>IF(D29="nt",IFERROR(SMALL(Youth!F:F,K29),""),IFERROR(SMALL(Youth!F:F,K29),""))</f>
        <v/>
      </c>
      <c r="F29" s="122" t="str">
        <f t="shared" si="0"/>
        <v/>
      </c>
      <c r="G29" s="130" t="str">
        <f t="shared" si="1"/>
        <v/>
      </c>
      <c r="K29" s="90">
        <v>28</v>
      </c>
    </row>
    <row r="30" spans="1:11">
      <c r="A30" s="24" t="str">
        <f>IFERROR(IF(INDEX(Youth!$A:$F,MATCH('Youth Results'!$E30,Youth!$F:$F,0),1)&gt;0,INDEX(Youth!$A:$F,MATCH('Youth Results'!$E30,Youth!$F:$F,0),1),""),"")</f>
        <v/>
      </c>
      <c r="B30" s="120" t="str">
        <f>IFERROR(IF(INDEX(Youth!$A:$F,MATCH('Youth Results'!$E30,Youth!$F:$F,0),2)&gt;0,INDEX(Youth!$A:$F,MATCH('Youth Results'!$E30,Youth!$F:$F,0),2),""),"")</f>
        <v/>
      </c>
      <c r="C30" s="120" t="str">
        <f>IFERROR(IF(INDEX(Youth!$A:$F,MATCH('Youth Results'!$E30,Youth!$F:$F,0),3)&gt;0,INDEX(Youth!$A:$F,MATCH('Youth Results'!$E30,Youth!$F:$F,0),3),""),"")</f>
        <v/>
      </c>
      <c r="D30" s="121" t="str">
        <f>IFERROR(IF(SMALL(Youth!F:F,K30)&gt;1000,"nt",SMALL(Youth!F:F,K30)),"")</f>
        <v/>
      </c>
      <c r="E30" s="159" t="str">
        <f>IF(D30="nt",IFERROR(SMALL(Youth!F:F,K30),""),IFERROR(SMALL(Youth!F:F,K30),""))</f>
        <v/>
      </c>
      <c r="F30" s="122" t="str">
        <f t="shared" si="0"/>
        <v/>
      </c>
      <c r="G30" s="130" t="str">
        <f t="shared" si="1"/>
        <v/>
      </c>
      <c r="K30" s="90">
        <v>29</v>
      </c>
    </row>
    <row r="31" spans="1:11">
      <c r="A31" s="24" t="str">
        <f>IFERROR(IF(INDEX(Youth!$A:$F,MATCH('Youth Results'!$E31,Youth!$F:$F,0),1)&gt;0,INDEX(Youth!$A:$F,MATCH('Youth Results'!$E31,Youth!$F:$F,0),1),""),"")</f>
        <v/>
      </c>
      <c r="B31" s="120" t="str">
        <f>IFERROR(IF(INDEX(Youth!$A:$F,MATCH('Youth Results'!$E31,Youth!$F:$F,0),2)&gt;0,INDEX(Youth!$A:$F,MATCH('Youth Results'!$E31,Youth!$F:$F,0),2),""),"")</f>
        <v/>
      </c>
      <c r="C31" s="120" t="str">
        <f>IFERROR(IF(INDEX(Youth!$A:$F,MATCH('Youth Results'!$E31,Youth!$F:$F,0),3)&gt;0,INDEX(Youth!$A:$F,MATCH('Youth Results'!$E31,Youth!$F:$F,0),3),""),"")</f>
        <v/>
      </c>
      <c r="D31" s="121" t="str">
        <f>IFERROR(IF(SMALL(Youth!F:F,K31)&gt;1000,"nt",SMALL(Youth!F:F,K31)),"")</f>
        <v/>
      </c>
      <c r="E31" s="159" t="str">
        <f>IF(D31="nt",IFERROR(SMALL(Youth!F:F,K31),""),IFERROR(SMALL(Youth!F:F,K31),""))</f>
        <v/>
      </c>
      <c r="F31" s="122" t="str">
        <f t="shared" si="0"/>
        <v/>
      </c>
      <c r="G31" s="130" t="str">
        <f t="shared" si="1"/>
        <v/>
      </c>
      <c r="K31" s="90">
        <v>30</v>
      </c>
    </row>
    <row r="32" spans="1:11">
      <c r="A32" s="24" t="str">
        <f>IFERROR(IF(INDEX(Youth!$A:$F,MATCH('Youth Results'!$E32,Youth!$F:$F,0),1)&gt;0,INDEX(Youth!$A:$F,MATCH('Youth Results'!$E32,Youth!$F:$F,0),1),""),"")</f>
        <v/>
      </c>
      <c r="B32" s="120" t="str">
        <f>IFERROR(IF(INDEX(Youth!$A:$F,MATCH('Youth Results'!$E32,Youth!$F:$F,0),2)&gt;0,INDEX(Youth!$A:$F,MATCH('Youth Results'!$E32,Youth!$F:$F,0),2),""),"")</f>
        <v/>
      </c>
      <c r="C32" s="120" t="str">
        <f>IFERROR(IF(INDEX(Youth!$A:$F,MATCH('Youth Results'!$E32,Youth!$F:$F,0),3)&gt;0,INDEX(Youth!$A:$F,MATCH('Youth Results'!$E32,Youth!$F:$F,0),3),""),"")</f>
        <v/>
      </c>
      <c r="D32" s="121" t="str">
        <f>IFERROR(IF(SMALL(Youth!F:F,K32)&gt;1000,"nt",SMALL(Youth!F:F,K32)),"")</f>
        <v/>
      </c>
      <c r="E32" s="159" t="str">
        <f>IF(D32="nt",IFERROR(SMALL(Youth!F:F,K32),""),IFERROR(SMALL(Youth!F:F,K32),""))</f>
        <v/>
      </c>
      <c r="F32" s="122" t="str">
        <f t="shared" si="0"/>
        <v/>
      </c>
      <c r="G32" s="130" t="str">
        <f t="shared" si="1"/>
        <v/>
      </c>
      <c r="K32" s="90">
        <v>31</v>
      </c>
    </row>
    <row r="33" spans="1:11">
      <c r="A33" s="24" t="str">
        <f>IFERROR(IF(INDEX(Youth!$A:$F,MATCH('Youth Results'!$E33,Youth!$F:$F,0),1)&gt;0,INDEX(Youth!$A:$F,MATCH('Youth Results'!$E33,Youth!$F:$F,0),1),""),"")</f>
        <v/>
      </c>
      <c r="B33" s="120" t="str">
        <f>IFERROR(IF(INDEX(Youth!$A:$F,MATCH('Youth Results'!$E33,Youth!$F:$F,0),2)&gt;0,INDEX(Youth!$A:$F,MATCH('Youth Results'!$E33,Youth!$F:$F,0),2),""),"")</f>
        <v/>
      </c>
      <c r="C33" s="120" t="str">
        <f>IFERROR(IF(INDEX(Youth!$A:$F,MATCH('Youth Results'!$E33,Youth!$F:$F,0),3)&gt;0,INDEX(Youth!$A:$F,MATCH('Youth Results'!$E33,Youth!$F:$F,0),3),""),"")</f>
        <v/>
      </c>
      <c r="D33" s="121" t="str">
        <f>IFERROR(IF(SMALL(Youth!F:F,K33)&gt;1000,"nt",SMALL(Youth!F:F,K33)),"")</f>
        <v/>
      </c>
      <c r="E33" s="159" t="str">
        <f>IF(D33="nt",IFERROR(SMALL(Youth!F:F,K33),""),IFERROR(SMALL(Youth!F:F,K33),""))</f>
        <v/>
      </c>
      <c r="F33" s="122" t="str">
        <f t="shared" si="0"/>
        <v/>
      </c>
      <c r="G33" s="130" t="str">
        <f t="shared" si="1"/>
        <v/>
      </c>
      <c r="K33" s="90">
        <v>32</v>
      </c>
    </row>
    <row r="34" spans="1:11">
      <c r="A34" s="24" t="str">
        <f>IFERROR(IF(INDEX(Youth!$A:$F,MATCH('Youth Results'!$E34,Youth!$F:$F,0),1)&gt;0,INDEX(Youth!$A:$F,MATCH('Youth Results'!$E34,Youth!$F:$F,0),1),""),"")</f>
        <v/>
      </c>
      <c r="B34" s="120" t="str">
        <f>IFERROR(IF(INDEX(Youth!$A:$F,MATCH('Youth Results'!$E34,Youth!$F:$F,0),2)&gt;0,INDEX(Youth!$A:$F,MATCH('Youth Results'!$E34,Youth!$F:$F,0),2),""),"")</f>
        <v/>
      </c>
      <c r="C34" s="120" t="str">
        <f>IFERROR(IF(INDEX(Youth!$A:$F,MATCH('Youth Results'!$E34,Youth!$F:$F,0),3)&gt;0,INDEX(Youth!$A:$F,MATCH('Youth Results'!$E34,Youth!$F:$F,0),3),""),"")</f>
        <v/>
      </c>
      <c r="D34" s="121" t="str">
        <f>IFERROR(IF(SMALL(Youth!F:F,K34)&gt;1000,"nt",SMALL(Youth!F:F,K34)),"")</f>
        <v/>
      </c>
      <c r="E34" s="159" t="str">
        <f>IF(D34="nt",IFERROR(SMALL(Youth!F:F,K34),""),IFERROR(SMALL(Youth!F:F,K34),""))</f>
        <v/>
      </c>
      <c r="F34" s="122" t="str">
        <f t="shared" si="0"/>
        <v/>
      </c>
      <c r="G34" s="130" t="str">
        <f t="shared" si="1"/>
        <v/>
      </c>
      <c r="K34" s="90">
        <v>33</v>
      </c>
    </row>
    <row r="35" spans="1:11">
      <c r="A35" s="24" t="str">
        <f>IFERROR(IF(INDEX(Youth!$A:$F,MATCH('Youth Results'!$E35,Youth!$F:$F,0),1)&gt;0,INDEX(Youth!$A:$F,MATCH('Youth Results'!$E35,Youth!$F:$F,0),1),""),"")</f>
        <v/>
      </c>
      <c r="B35" s="120" t="str">
        <f>IFERROR(IF(INDEX(Youth!$A:$F,MATCH('Youth Results'!$E35,Youth!$F:$F,0),2)&gt;0,INDEX(Youth!$A:$F,MATCH('Youth Results'!$E35,Youth!$F:$F,0),2),""),"")</f>
        <v/>
      </c>
      <c r="C35" s="120" t="str">
        <f>IFERROR(IF(INDEX(Youth!$A:$F,MATCH('Youth Results'!$E35,Youth!$F:$F,0),3)&gt;0,INDEX(Youth!$A:$F,MATCH('Youth Results'!$E35,Youth!$F:$F,0),3),""),"")</f>
        <v/>
      </c>
      <c r="D35" s="121" t="str">
        <f>IFERROR(IF(SMALL(Youth!F:F,K35)&gt;1000,"nt",SMALL(Youth!F:F,K35)),"")</f>
        <v/>
      </c>
      <c r="E35" s="159" t="str">
        <f>IF(D35="nt",IFERROR(SMALL(Youth!F:F,K35),""),IFERROR(SMALL(Youth!F:F,K35),""))</f>
        <v/>
      </c>
      <c r="F35" s="122" t="str">
        <f t="shared" si="0"/>
        <v/>
      </c>
      <c r="G35" s="130" t="str">
        <f t="shared" si="1"/>
        <v/>
      </c>
      <c r="K35" s="90">
        <v>34</v>
      </c>
    </row>
    <row r="36" spans="1:11">
      <c r="A36" s="24" t="str">
        <f>IFERROR(IF(INDEX(Youth!$A:$F,MATCH('Youth Results'!$E36,Youth!$F:$F,0),1)&gt;0,INDEX(Youth!$A:$F,MATCH('Youth Results'!$E36,Youth!$F:$F,0),1),""),"")</f>
        <v/>
      </c>
      <c r="B36" s="120" t="str">
        <f>IFERROR(IF(INDEX(Youth!$A:$F,MATCH('Youth Results'!$E36,Youth!$F:$F,0),2)&gt;0,INDEX(Youth!$A:$F,MATCH('Youth Results'!$E36,Youth!$F:$F,0),2),""),"")</f>
        <v/>
      </c>
      <c r="C36" s="120" t="str">
        <f>IFERROR(IF(INDEX(Youth!$A:$F,MATCH('Youth Results'!$E36,Youth!$F:$F,0),3)&gt;0,INDEX(Youth!$A:$F,MATCH('Youth Results'!$E36,Youth!$F:$F,0),3),""),"")</f>
        <v/>
      </c>
      <c r="D36" s="121" t="str">
        <f>IFERROR(IF(SMALL(Youth!F:F,K36)&gt;1000,"nt",SMALL(Youth!F:F,K36)),"")</f>
        <v/>
      </c>
      <c r="E36" s="159" t="str">
        <f>IF(D36="nt",IFERROR(SMALL(Youth!F:F,K36),""),IFERROR(SMALL(Youth!F:F,K36),""))</f>
        <v/>
      </c>
      <c r="F36" s="122" t="str">
        <f t="shared" si="0"/>
        <v/>
      </c>
      <c r="G36" s="130" t="str">
        <f t="shared" si="1"/>
        <v/>
      </c>
      <c r="K36" s="90">
        <v>35</v>
      </c>
    </row>
    <row r="37" spans="1:11">
      <c r="A37" s="24" t="str">
        <f>IFERROR(IF(INDEX(Youth!$A:$F,MATCH('Youth Results'!$E37,Youth!$F:$F,0),1)&gt;0,INDEX(Youth!$A:$F,MATCH('Youth Results'!$E37,Youth!$F:$F,0),1),""),"")</f>
        <v/>
      </c>
      <c r="B37" s="120" t="str">
        <f>IFERROR(IF(INDEX(Youth!$A:$F,MATCH('Youth Results'!$E37,Youth!$F:$F,0),2)&gt;0,INDEX(Youth!$A:$F,MATCH('Youth Results'!$E37,Youth!$F:$F,0),2),""),"")</f>
        <v/>
      </c>
      <c r="C37" s="120" t="str">
        <f>IFERROR(IF(INDEX(Youth!$A:$F,MATCH('Youth Results'!$E37,Youth!$F:$F,0),3)&gt;0,INDEX(Youth!$A:$F,MATCH('Youth Results'!$E37,Youth!$F:$F,0),3),""),"")</f>
        <v/>
      </c>
      <c r="D37" s="121" t="str">
        <f>IFERROR(IF(SMALL(Youth!F:F,K37)&gt;1000,"nt",SMALL(Youth!F:F,K37)),"")</f>
        <v/>
      </c>
      <c r="E37" s="159" t="str">
        <f>IF(D37="nt",IFERROR(SMALL(Youth!F:F,K37),""),IFERROR(SMALL(Youth!F:F,K37),""))</f>
        <v/>
      </c>
      <c r="F37" s="122" t="str">
        <f t="shared" si="0"/>
        <v/>
      </c>
      <c r="G37" s="130" t="str">
        <f t="shared" si="1"/>
        <v/>
      </c>
      <c r="K37" s="90">
        <v>36</v>
      </c>
    </row>
    <row r="38" spans="1:11">
      <c r="A38" s="24" t="str">
        <f>IFERROR(IF(INDEX(Youth!$A:$F,MATCH('Youth Results'!$E38,Youth!$F:$F,0),1)&gt;0,INDEX(Youth!$A:$F,MATCH('Youth Results'!$E38,Youth!$F:$F,0),1),""),"")</f>
        <v/>
      </c>
      <c r="B38" s="120" t="str">
        <f>IFERROR(IF(INDEX(Youth!$A:$F,MATCH('Youth Results'!$E38,Youth!$F:$F,0),2)&gt;0,INDEX(Youth!$A:$F,MATCH('Youth Results'!$E38,Youth!$F:$F,0),2),""),"")</f>
        <v/>
      </c>
      <c r="C38" s="120" t="str">
        <f>IFERROR(IF(INDEX(Youth!$A:$F,MATCH('Youth Results'!$E38,Youth!$F:$F,0),3)&gt;0,INDEX(Youth!$A:$F,MATCH('Youth Results'!$E38,Youth!$F:$F,0),3),""),"")</f>
        <v/>
      </c>
      <c r="D38" s="121" t="str">
        <f>IFERROR(IF(SMALL(Youth!F:F,K38)&gt;1000,"nt",SMALL(Youth!F:F,K38)),"")</f>
        <v/>
      </c>
      <c r="E38" s="159" t="str">
        <f>IF(D38="nt",IFERROR(SMALL(Youth!F:F,K38),""),IFERROR(SMALL(Youth!F:F,K38),""))</f>
        <v/>
      </c>
      <c r="F38" s="122" t="str">
        <f t="shared" si="0"/>
        <v/>
      </c>
      <c r="G38" s="130" t="str">
        <f t="shared" si="1"/>
        <v/>
      </c>
      <c r="K38" s="90">
        <v>37</v>
      </c>
    </row>
    <row r="39" spans="1:11">
      <c r="A39" s="24" t="str">
        <f>IFERROR(IF(INDEX(Youth!$A:$F,MATCH('Youth Results'!$E39,Youth!$F:$F,0),1)&gt;0,INDEX(Youth!$A:$F,MATCH('Youth Results'!$E39,Youth!$F:$F,0),1),""),"")</f>
        <v/>
      </c>
      <c r="B39" s="120" t="str">
        <f>IFERROR(IF(INDEX(Youth!$A:$F,MATCH('Youth Results'!$E39,Youth!$F:$F,0),2)&gt;0,INDEX(Youth!$A:$F,MATCH('Youth Results'!$E39,Youth!$F:$F,0),2),""),"")</f>
        <v/>
      </c>
      <c r="C39" s="120" t="str">
        <f>IFERROR(IF(INDEX(Youth!$A:$F,MATCH('Youth Results'!$E39,Youth!$F:$F,0),3)&gt;0,INDEX(Youth!$A:$F,MATCH('Youth Results'!$E39,Youth!$F:$F,0),3),""),"")</f>
        <v/>
      </c>
      <c r="D39" s="121" t="str">
        <f>IFERROR(IF(SMALL(Youth!F:F,K39)&gt;1000,"nt",SMALL(Youth!F:F,K39)),"")</f>
        <v/>
      </c>
      <c r="E39" s="159" t="str">
        <f>IF(D39="nt",IFERROR(SMALL(Youth!F:F,K39),""),IFERROR(SMALL(Youth!F:F,K39),""))</f>
        <v/>
      </c>
      <c r="F39" s="122" t="str">
        <f t="shared" si="0"/>
        <v/>
      </c>
      <c r="G39" s="130" t="str">
        <f t="shared" si="1"/>
        <v/>
      </c>
      <c r="K39" s="90">
        <v>38</v>
      </c>
    </row>
    <row r="40" spans="1:11">
      <c r="A40" s="24" t="str">
        <f>IFERROR(IF(INDEX(Youth!$A:$F,MATCH('Youth Results'!$E40,Youth!$F:$F,0),1)&gt;0,INDEX(Youth!$A:$F,MATCH('Youth Results'!$E40,Youth!$F:$F,0),1),""),"")</f>
        <v/>
      </c>
      <c r="B40" s="120" t="str">
        <f>IFERROR(IF(INDEX(Youth!$A:$F,MATCH('Youth Results'!$E40,Youth!$F:$F,0),2)&gt;0,INDEX(Youth!$A:$F,MATCH('Youth Results'!$E40,Youth!$F:$F,0),2),""),"")</f>
        <v/>
      </c>
      <c r="C40" s="120" t="str">
        <f>IFERROR(IF(INDEX(Youth!$A:$F,MATCH('Youth Results'!$E40,Youth!$F:$F,0),3)&gt;0,INDEX(Youth!$A:$F,MATCH('Youth Results'!$E40,Youth!$F:$F,0),3),""),"")</f>
        <v/>
      </c>
      <c r="D40" s="121" t="str">
        <f>IFERROR(IF(SMALL(Youth!F:F,K40)&gt;1000,"nt",SMALL(Youth!F:F,K40)),"")</f>
        <v/>
      </c>
      <c r="E40" s="159" t="str">
        <f>IF(D40="nt",IFERROR(SMALL(Youth!F:F,K40),""),IFERROR(SMALL(Youth!F:F,K40),""))</f>
        <v/>
      </c>
      <c r="F40" s="122" t="str">
        <f t="shared" si="0"/>
        <v/>
      </c>
      <c r="G40" s="130" t="str">
        <f t="shared" si="1"/>
        <v/>
      </c>
      <c r="K40" s="90">
        <v>39</v>
      </c>
    </row>
    <row r="41" spans="1:11">
      <c r="A41" s="24" t="str">
        <f>IFERROR(IF(INDEX(Youth!$A:$F,MATCH('Youth Results'!$E41,Youth!$F:$F,0),1)&gt;0,INDEX(Youth!$A:$F,MATCH('Youth Results'!$E41,Youth!$F:$F,0),1),""),"")</f>
        <v/>
      </c>
      <c r="B41" s="120" t="str">
        <f>IFERROR(IF(INDEX(Youth!$A:$F,MATCH('Youth Results'!$E41,Youth!$F:$F,0),2)&gt;0,INDEX(Youth!$A:$F,MATCH('Youth Results'!$E41,Youth!$F:$F,0),2),""),"")</f>
        <v/>
      </c>
      <c r="C41" s="120" t="str">
        <f>IFERROR(IF(INDEX(Youth!$A:$F,MATCH('Youth Results'!$E41,Youth!$F:$F,0),3)&gt;0,INDEX(Youth!$A:$F,MATCH('Youth Results'!$E41,Youth!$F:$F,0),3),""),"")</f>
        <v/>
      </c>
      <c r="D41" s="121" t="str">
        <f>IFERROR(IF(SMALL(Youth!F:F,K41)&gt;1000,"nt",SMALL(Youth!F:F,K41)),"")</f>
        <v/>
      </c>
      <c r="E41" s="159" t="str">
        <f>IF(D41="nt",IFERROR(SMALL(Youth!F:F,K41),""),IFERROR(SMALL(Youth!F:F,K41),""))</f>
        <v/>
      </c>
      <c r="F41" s="122" t="str">
        <f t="shared" si="0"/>
        <v/>
      </c>
      <c r="G41" s="130" t="str">
        <f t="shared" si="1"/>
        <v/>
      </c>
      <c r="K41" s="90">
        <v>40</v>
      </c>
    </row>
    <row r="42" spans="1:11">
      <c r="A42" s="24" t="str">
        <f>IFERROR(IF(INDEX(Youth!$A:$F,MATCH('Youth Results'!$E42,Youth!$F:$F,0),1)&gt;0,INDEX(Youth!$A:$F,MATCH('Youth Results'!$E42,Youth!$F:$F,0),1),""),"")</f>
        <v/>
      </c>
      <c r="B42" s="120" t="str">
        <f>IFERROR(IF(INDEX(Youth!$A:$F,MATCH('Youth Results'!$E42,Youth!$F:$F,0),2)&gt;0,INDEX(Youth!$A:$F,MATCH('Youth Results'!$E42,Youth!$F:$F,0),2),""),"")</f>
        <v/>
      </c>
      <c r="C42" s="120" t="str">
        <f>IFERROR(IF(INDEX(Youth!$A:$F,MATCH('Youth Results'!$E42,Youth!$F:$F,0),3)&gt;0,INDEX(Youth!$A:$F,MATCH('Youth Results'!$E42,Youth!$F:$F,0),3),""),"")</f>
        <v/>
      </c>
      <c r="D42" s="121" t="str">
        <f>IFERROR(IF(SMALL(Youth!F:F,K42)&gt;1000,"nt",SMALL(Youth!F:F,K42)),"")</f>
        <v/>
      </c>
      <c r="E42" s="159" t="str">
        <f>IF(D42="nt",IFERROR(SMALL(Youth!F:F,K42),""),IFERROR(SMALL(Youth!F:F,K42),""))</f>
        <v/>
      </c>
      <c r="F42" s="122" t="str">
        <f t="shared" si="0"/>
        <v/>
      </c>
      <c r="G42" s="130" t="str">
        <f t="shared" si="1"/>
        <v/>
      </c>
      <c r="K42" s="90">
        <v>41</v>
      </c>
    </row>
    <row r="43" spans="1:11">
      <c r="A43" s="24" t="str">
        <f>IFERROR(IF(INDEX(Youth!$A:$F,MATCH('Youth Results'!$E43,Youth!$F:$F,0),1)&gt;0,INDEX(Youth!$A:$F,MATCH('Youth Results'!$E43,Youth!$F:$F,0),1),""),"")</f>
        <v/>
      </c>
      <c r="B43" s="120" t="str">
        <f>IFERROR(IF(INDEX(Youth!$A:$F,MATCH('Youth Results'!$E43,Youth!$F:$F,0),2)&gt;0,INDEX(Youth!$A:$F,MATCH('Youth Results'!$E43,Youth!$F:$F,0),2),""),"")</f>
        <v/>
      </c>
      <c r="C43" s="120" t="str">
        <f>IFERROR(IF(INDEX(Youth!$A:$F,MATCH('Youth Results'!$E43,Youth!$F:$F,0),3)&gt;0,INDEX(Youth!$A:$F,MATCH('Youth Results'!$E43,Youth!$F:$F,0),3),""),"")</f>
        <v/>
      </c>
      <c r="D43" s="121" t="str">
        <f>IFERROR(IF(SMALL(Youth!F:F,K43)&gt;1000,"nt",SMALL(Youth!F:F,K43)),"")</f>
        <v/>
      </c>
      <c r="E43" s="159" t="str">
        <f>IF(D43="nt",IFERROR(SMALL(Youth!F:F,K43),""),IFERROR(SMALL(Youth!F:F,K43),""))</f>
        <v/>
      </c>
      <c r="F43" s="122" t="str">
        <f t="shared" si="0"/>
        <v/>
      </c>
      <c r="G43" s="130" t="str">
        <f t="shared" si="1"/>
        <v/>
      </c>
      <c r="K43" s="90">
        <v>42</v>
      </c>
    </row>
    <row r="44" spans="1:11">
      <c r="A44" s="24" t="str">
        <f>IFERROR(IF(INDEX(Youth!$A:$F,MATCH('Youth Results'!$E44,Youth!$F:$F,0),1)&gt;0,INDEX(Youth!$A:$F,MATCH('Youth Results'!$E44,Youth!$F:$F,0),1),""),"")</f>
        <v/>
      </c>
      <c r="B44" s="120" t="str">
        <f>IFERROR(IF(INDEX(Youth!$A:$F,MATCH('Youth Results'!$E44,Youth!$F:$F,0),2)&gt;0,INDEX(Youth!$A:$F,MATCH('Youth Results'!$E44,Youth!$F:$F,0),2),""),"")</f>
        <v/>
      </c>
      <c r="C44" s="120" t="str">
        <f>IFERROR(IF(INDEX(Youth!$A:$F,MATCH('Youth Results'!$E44,Youth!$F:$F,0),3)&gt;0,INDEX(Youth!$A:$F,MATCH('Youth Results'!$E44,Youth!$F:$F,0),3),""),"")</f>
        <v/>
      </c>
      <c r="D44" s="121" t="str">
        <f>IFERROR(IF(SMALL(Youth!F:F,K44)&gt;1000,"nt",SMALL(Youth!F:F,K44)),"")</f>
        <v/>
      </c>
      <c r="E44" s="159" t="str">
        <f>IF(D44="nt",IFERROR(SMALL(Youth!F:F,K44),""),IFERROR(SMALL(Youth!F:F,K44),""))</f>
        <v/>
      </c>
      <c r="F44" s="122" t="str">
        <f t="shared" si="0"/>
        <v/>
      </c>
      <c r="G44" s="130" t="str">
        <f t="shared" si="1"/>
        <v/>
      </c>
      <c r="K44" s="90">
        <v>43</v>
      </c>
    </row>
    <row r="45" spans="1:11">
      <c r="A45" s="24" t="str">
        <f>IFERROR(IF(INDEX(Youth!$A:$F,MATCH('Youth Results'!$E45,Youth!$F:$F,0),1)&gt;0,INDEX(Youth!$A:$F,MATCH('Youth Results'!$E45,Youth!$F:$F,0),1),""),"")</f>
        <v/>
      </c>
      <c r="B45" s="120" t="str">
        <f>IFERROR(IF(INDEX(Youth!$A:$F,MATCH('Youth Results'!$E45,Youth!$F:$F,0),2)&gt;0,INDEX(Youth!$A:$F,MATCH('Youth Results'!$E45,Youth!$F:$F,0),2),""),"")</f>
        <v/>
      </c>
      <c r="C45" s="120" t="str">
        <f>IFERROR(IF(INDEX(Youth!$A:$F,MATCH('Youth Results'!$E45,Youth!$F:$F,0),3)&gt;0,INDEX(Youth!$A:$F,MATCH('Youth Results'!$E45,Youth!$F:$F,0),3),""),"")</f>
        <v/>
      </c>
      <c r="D45" s="121" t="str">
        <f>IFERROR(IF(SMALL(Youth!F:F,K45)&gt;1000,"nt",SMALL(Youth!F:F,K45)),"")</f>
        <v/>
      </c>
      <c r="E45" s="159" t="str">
        <f>IF(D45="nt",IFERROR(SMALL(Youth!F:F,K45),""),IFERROR(SMALL(Youth!F:F,K45),""))</f>
        <v/>
      </c>
      <c r="F45" s="122" t="str">
        <f t="shared" si="0"/>
        <v/>
      </c>
      <c r="G45" s="130" t="str">
        <f t="shared" si="1"/>
        <v/>
      </c>
      <c r="K45" s="90">
        <v>44</v>
      </c>
    </row>
    <row r="46" spans="1:11">
      <c r="A46" s="24" t="str">
        <f>IFERROR(IF(INDEX(Youth!$A:$F,MATCH('Youth Results'!$E46,Youth!$F:$F,0),1)&gt;0,INDEX(Youth!$A:$F,MATCH('Youth Results'!$E46,Youth!$F:$F,0),1),""),"")</f>
        <v/>
      </c>
      <c r="B46" s="120" t="str">
        <f>IFERROR(IF(INDEX(Youth!$A:$F,MATCH('Youth Results'!$E46,Youth!$F:$F,0),2)&gt;0,INDEX(Youth!$A:$F,MATCH('Youth Results'!$E46,Youth!$F:$F,0),2),""),"")</f>
        <v/>
      </c>
      <c r="C46" s="120" t="str">
        <f>IFERROR(IF(INDEX(Youth!$A:$F,MATCH('Youth Results'!$E46,Youth!$F:$F,0),3)&gt;0,INDEX(Youth!$A:$F,MATCH('Youth Results'!$E46,Youth!$F:$F,0),3),""),"")</f>
        <v/>
      </c>
      <c r="D46" s="121" t="str">
        <f>IFERROR(IF(SMALL(Youth!F:F,K46)&gt;1000,"nt",SMALL(Youth!F:F,K46)),"")</f>
        <v/>
      </c>
      <c r="E46" s="159" t="str">
        <f>IF(D46="nt",IFERROR(SMALL(Youth!F:F,K46),""),IFERROR(SMALL(Youth!F:F,K46),""))</f>
        <v/>
      </c>
      <c r="F46" s="122" t="str">
        <f t="shared" si="0"/>
        <v/>
      </c>
      <c r="G46" s="130" t="str">
        <f t="shared" si="1"/>
        <v/>
      </c>
      <c r="K46" s="90">
        <v>45</v>
      </c>
    </row>
    <row r="47" spans="1:11">
      <c r="A47" s="24" t="str">
        <f>IFERROR(IF(INDEX(Youth!$A:$F,MATCH('Youth Results'!$E47,Youth!$F:$F,0),1)&gt;0,INDEX(Youth!$A:$F,MATCH('Youth Results'!$E47,Youth!$F:$F,0),1),""),"")</f>
        <v/>
      </c>
      <c r="B47" s="120" t="str">
        <f>IFERROR(IF(INDEX(Youth!$A:$F,MATCH('Youth Results'!$E47,Youth!$F:$F,0),2)&gt;0,INDEX(Youth!$A:$F,MATCH('Youth Results'!$E47,Youth!$F:$F,0),2),""),"")</f>
        <v/>
      </c>
      <c r="C47" s="120" t="str">
        <f>IFERROR(IF(INDEX(Youth!$A:$F,MATCH('Youth Results'!$E47,Youth!$F:$F,0),3)&gt;0,INDEX(Youth!$A:$F,MATCH('Youth Results'!$E47,Youth!$F:$F,0),3),""),"")</f>
        <v/>
      </c>
      <c r="D47" s="121" t="str">
        <f>IFERROR(IF(SMALL(Youth!F:F,K47)&gt;1000,"nt",SMALL(Youth!F:F,K47)),"")</f>
        <v/>
      </c>
      <c r="E47" s="159" t="str">
        <f>IF(D47="nt",IFERROR(SMALL(Youth!F:F,K47),""),IFERROR(SMALL(Youth!F:F,K47),""))</f>
        <v/>
      </c>
      <c r="F47" s="122" t="str">
        <f t="shared" si="0"/>
        <v/>
      </c>
      <c r="G47" s="130" t="str">
        <f t="shared" si="1"/>
        <v/>
      </c>
      <c r="K47" s="90">
        <v>46</v>
      </c>
    </row>
    <row r="48" spans="1:11">
      <c r="A48" s="24" t="str">
        <f>IFERROR(IF(INDEX(Youth!$A:$F,MATCH('Youth Results'!$E48,Youth!$F:$F,0),1)&gt;0,INDEX(Youth!$A:$F,MATCH('Youth Results'!$E48,Youth!$F:$F,0),1),""),"")</f>
        <v/>
      </c>
      <c r="B48" s="120" t="str">
        <f>IFERROR(IF(INDEX(Youth!$A:$F,MATCH('Youth Results'!$E48,Youth!$F:$F,0),2)&gt;0,INDEX(Youth!$A:$F,MATCH('Youth Results'!$E48,Youth!$F:$F,0),2),""),"")</f>
        <v/>
      </c>
      <c r="C48" s="120" t="str">
        <f>IFERROR(IF(INDEX(Youth!$A:$F,MATCH('Youth Results'!$E48,Youth!$F:$F,0),3)&gt;0,INDEX(Youth!$A:$F,MATCH('Youth Results'!$E48,Youth!$F:$F,0),3),""),"")</f>
        <v/>
      </c>
      <c r="D48" s="121" t="str">
        <f>IFERROR(IF(SMALL(Youth!F:F,K48)&gt;1000,"nt",SMALL(Youth!F:F,K48)),"")</f>
        <v/>
      </c>
      <c r="E48" s="159" t="str">
        <f>IF(D48="nt",IFERROR(SMALL(Youth!F:F,K48),""),IFERROR(SMALL(Youth!F:F,K48),""))</f>
        <v/>
      </c>
      <c r="F48" s="122" t="str">
        <f t="shared" si="0"/>
        <v/>
      </c>
      <c r="G48" s="130" t="str">
        <f t="shared" si="1"/>
        <v/>
      </c>
      <c r="K48" s="90">
        <v>47</v>
      </c>
    </row>
    <row r="49" spans="1:11">
      <c r="A49" s="24" t="str">
        <f>IFERROR(IF(INDEX(Youth!$A:$F,MATCH('Youth Results'!$E49,Youth!$F:$F,0),1)&gt;0,INDEX(Youth!$A:$F,MATCH('Youth Results'!$E49,Youth!$F:$F,0),1),""),"")</f>
        <v/>
      </c>
      <c r="B49" s="120" t="str">
        <f>IFERROR(IF(INDEX(Youth!$A:$F,MATCH('Youth Results'!$E49,Youth!$F:$F,0),2)&gt;0,INDEX(Youth!$A:$F,MATCH('Youth Results'!$E49,Youth!$F:$F,0),2),""),"")</f>
        <v/>
      </c>
      <c r="C49" s="120" t="str">
        <f>IFERROR(IF(INDEX(Youth!$A:$F,MATCH('Youth Results'!$E49,Youth!$F:$F,0),3)&gt;0,INDEX(Youth!$A:$F,MATCH('Youth Results'!$E49,Youth!$F:$F,0),3),""),"")</f>
        <v/>
      </c>
      <c r="D49" s="121" t="str">
        <f>IFERROR(IF(SMALL(Youth!F:F,K49)&gt;1000,"nt",SMALL(Youth!F:F,K49)),"")</f>
        <v/>
      </c>
      <c r="E49" s="159" t="str">
        <f>IF(D49="nt",IFERROR(SMALL(Youth!F:F,K49),""),IFERROR(SMALL(Youth!F:F,K49),""))</f>
        <v/>
      </c>
      <c r="F49" s="122" t="str">
        <f t="shared" si="0"/>
        <v/>
      </c>
      <c r="G49" s="130" t="str">
        <f t="shared" si="1"/>
        <v/>
      </c>
      <c r="K49" s="90">
        <v>48</v>
      </c>
    </row>
    <row r="50" spans="1:11">
      <c r="A50" s="24" t="str">
        <f>IFERROR(IF(INDEX(Youth!$A:$F,MATCH('Youth Results'!$E50,Youth!$F:$F,0),1)&gt;0,INDEX(Youth!$A:$F,MATCH('Youth Results'!$E50,Youth!$F:$F,0),1),""),"")</f>
        <v/>
      </c>
      <c r="B50" s="120" t="str">
        <f>IFERROR(IF(INDEX(Youth!$A:$F,MATCH('Youth Results'!$E50,Youth!$F:$F,0),2)&gt;0,INDEX(Youth!$A:$F,MATCH('Youth Results'!$E50,Youth!$F:$F,0),2),""),"")</f>
        <v/>
      </c>
      <c r="C50" s="120" t="str">
        <f>IFERROR(IF(INDEX(Youth!$A:$F,MATCH('Youth Results'!$E50,Youth!$F:$F,0),3)&gt;0,INDEX(Youth!$A:$F,MATCH('Youth Results'!$E50,Youth!$F:$F,0),3),""),"")</f>
        <v/>
      </c>
      <c r="D50" s="121" t="str">
        <f>IFERROR(IF(SMALL(Youth!F:F,K50)&gt;1000,"nt",SMALL(Youth!F:F,K50)),"")</f>
        <v/>
      </c>
      <c r="E50" s="159" t="str">
        <f>IF(D50="nt",IFERROR(SMALL(Youth!F:F,K50),""),IFERROR(SMALL(Youth!F:F,K50),""))</f>
        <v/>
      </c>
      <c r="F50" s="122" t="str">
        <f t="shared" si="0"/>
        <v/>
      </c>
      <c r="G50" s="130" t="str">
        <f t="shared" si="1"/>
        <v/>
      </c>
      <c r="K50" s="90">
        <v>49</v>
      </c>
    </row>
    <row r="51" spans="1:11">
      <c r="A51" s="24" t="str">
        <f>IFERROR(IF(INDEX(Youth!$A:$F,MATCH('Youth Results'!$E51,Youth!$F:$F,0),1)&gt;0,INDEX(Youth!$A:$F,MATCH('Youth Results'!$E51,Youth!$F:$F,0),1),""),"")</f>
        <v/>
      </c>
      <c r="B51" s="120" t="str">
        <f>IFERROR(IF(INDEX(Youth!$A:$F,MATCH('Youth Results'!$E51,Youth!$F:$F,0),2)&gt;0,INDEX(Youth!$A:$F,MATCH('Youth Results'!$E51,Youth!$F:$F,0),2),""),"")</f>
        <v/>
      </c>
      <c r="C51" s="120" t="str">
        <f>IFERROR(IF(INDEX(Youth!$A:$F,MATCH('Youth Results'!$E51,Youth!$F:$F,0),3)&gt;0,INDEX(Youth!$A:$F,MATCH('Youth Results'!$E51,Youth!$F:$F,0),3),""),"")</f>
        <v/>
      </c>
      <c r="D51" s="121" t="str">
        <f>IFERROR(IF(SMALL(Youth!F:F,K51)&gt;1000,"nt",SMALL(Youth!F:F,K51)),"")</f>
        <v/>
      </c>
      <c r="E51" s="159" t="str">
        <f>IF(D51="nt",IFERROR(SMALL(Youth!F:F,K51),""),IFERROR(SMALL(Youth!F:F,K51),""))</f>
        <v/>
      </c>
      <c r="F51" s="122" t="str">
        <f t="shared" si="0"/>
        <v/>
      </c>
      <c r="G51" s="130" t="str">
        <f t="shared" si="1"/>
        <v/>
      </c>
      <c r="K51" s="90">
        <v>50</v>
      </c>
    </row>
    <row r="52" spans="1:11">
      <c r="A52" s="24" t="str">
        <f>IFERROR(IF(INDEX(Youth!$A:$F,MATCH('Youth Results'!$E52,Youth!$F:$F,0),1)&gt;0,INDEX(Youth!$A:$F,MATCH('Youth Results'!$E52,Youth!$F:$F,0),1),""),"")</f>
        <v/>
      </c>
      <c r="B52" s="120" t="str">
        <f>IFERROR(IF(INDEX(Youth!$A:$F,MATCH('Youth Results'!$E52,Youth!$F:$F,0),2)&gt;0,INDEX(Youth!$A:$F,MATCH('Youth Results'!$E52,Youth!$F:$F,0),2),""),"")</f>
        <v/>
      </c>
      <c r="C52" s="120" t="str">
        <f>IFERROR(IF(INDEX(Youth!$A:$F,MATCH('Youth Results'!$E52,Youth!$F:$F,0),3)&gt;0,INDEX(Youth!$A:$F,MATCH('Youth Results'!$E52,Youth!$F:$F,0),3),""),"")</f>
        <v/>
      </c>
      <c r="D52" s="121" t="str">
        <f>IFERROR(IF(SMALL(Youth!F:F,K52)&gt;1000,"nt",SMALL(Youth!F:F,K52)),"")</f>
        <v/>
      </c>
      <c r="E52" s="159" t="str">
        <f>IF(D52="nt",IFERROR(SMALL(Youth!F:F,K52),""),IFERROR(SMALL(Youth!F:F,K52),""))</f>
        <v/>
      </c>
      <c r="G52" s="130" t="str">
        <f t="shared" si="1"/>
        <v/>
      </c>
      <c r="K52" s="90">
        <v>51</v>
      </c>
    </row>
    <row r="53" spans="1:11">
      <c r="A53" s="24" t="str">
        <f>IFERROR(IF(INDEX(Youth!$A:$F,MATCH('Youth Results'!$E53,Youth!$F:$F,0),1)&gt;0,INDEX(Youth!$A:$F,MATCH('Youth Results'!$E53,Youth!$F:$F,0),1),""),"")</f>
        <v/>
      </c>
      <c r="B53" s="120" t="str">
        <f>IFERROR(IF(INDEX(Youth!$A:$F,MATCH('Youth Results'!$E53,Youth!$F:$F,0),2)&gt;0,INDEX(Youth!$A:$F,MATCH('Youth Results'!$E53,Youth!$F:$F,0),2),""),"")</f>
        <v/>
      </c>
      <c r="C53" s="120" t="str">
        <f>IFERROR(IF(INDEX(Youth!$A:$F,MATCH('Youth Results'!$E53,Youth!$F:$F,0),3)&gt;0,INDEX(Youth!$A:$F,MATCH('Youth Results'!$E53,Youth!$F:$F,0),3),""),"")</f>
        <v/>
      </c>
      <c r="D53" s="121" t="str">
        <f>IFERROR(IF(SMALL(Youth!F:F,K53)&gt;1000,"nt",SMALL(Youth!F:F,K53)),"")</f>
        <v/>
      </c>
      <c r="E53" s="159" t="str">
        <f>IF(D53="nt",IFERROR(SMALL(Youth!F:F,K53),""),IFERROR(SMALL(Youth!F:F,K53),""))</f>
        <v/>
      </c>
      <c r="G53" s="130" t="str">
        <f t="shared" si="1"/>
        <v/>
      </c>
      <c r="K53" s="90">
        <v>52</v>
      </c>
    </row>
    <row r="54" spans="1:11">
      <c r="A54" s="24" t="str">
        <f>IFERROR(IF(INDEX(Youth!$A:$F,MATCH('Youth Results'!$E54,Youth!$F:$F,0),1)&gt;0,INDEX(Youth!$A:$F,MATCH('Youth Results'!$E54,Youth!$F:$F,0),1),""),"")</f>
        <v/>
      </c>
      <c r="B54" s="120" t="str">
        <f>IFERROR(IF(INDEX(Youth!$A:$F,MATCH('Youth Results'!$E54,Youth!$F:$F,0),2)&gt;0,INDEX(Youth!$A:$F,MATCH('Youth Results'!$E54,Youth!$F:$F,0),2),""),"")</f>
        <v/>
      </c>
      <c r="C54" s="120" t="str">
        <f>IFERROR(IF(INDEX(Youth!$A:$F,MATCH('Youth Results'!$E54,Youth!$F:$F,0),3)&gt;0,INDEX(Youth!$A:$F,MATCH('Youth Results'!$E54,Youth!$F:$F,0),3),""),"")</f>
        <v/>
      </c>
      <c r="D54" s="121" t="str">
        <f>IFERROR(IF(SMALL(Youth!F:F,K54)&gt;1000,"nt",SMALL(Youth!F:F,K54)),"")</f>
        <v/>
      </c>
      <c r="E54" s="159" t="str">
        <f>IF(D54="nt",IFERROR(SMALL(Youth!F:F,K54),""),IFERROR(SMALL(Youth!F:F,K54),""))</f>
        <v/>
      </c>
      <c r="G54" s="130" t="str">
        <f t="shared" si="1"/>
        <v/>
      </c>
      <c r="K54" s="90">
        <v>53</v>
      </c>
    </row>
    <row r="55" spans="1:11">
      <c r="A55" s="24" t="str">
        <f>IFERROR(IF(INDEX(Youth!$A:$F,MATCH('Youth Results'!$E55,Youth!$F:$F,0),1)&gt;0,INDEX(Youth!$A:$F,MATCH('Youth Results'!$E55,Youth!$F:$F,0),1),""),"")</f>
        <v/>
      </c>
      <c r="B55" s="120" t="str">
        <f>IFERROR(IF(INDEX(Youth!$A:$F,MATCH('Youth Results'!$E55,Youth!$F:$F,0),2)&gt;0,INDEX(Youth!$A:$F,MATCH('Youth Results'!$E55,Youth!$F:$F,0),2),""),"")</f>
        <v/>
      </c>
      <c r="C55" s="120" t="str">
        <f>IFERROR(IF(INDEX(Youth!$A:$F,MATCH('Youth Results'!$E55,Youth!$F:$F,0),3)&gt;0,INDEX(Youth!$A:$F,MATCH('Youth Results'!$E55,Youth!$F:$F,0),3),""),"")</f>
        <v/>
      </c>
      <c r="D55" s="121" t="str">
        <f>IFERROR(IF(SMALL(Youth!F:F,K55)&gt;1000,"nt",SMALL(Youth!F:F,K55)),"")</f>
        <v/>
      </c>
      <c r="E55" s="159" t="str">
        <f>IF(D55="nt",IFERROR(SMALL(Youth!F:F,K55),""),IFERROR(SMALL(Youth!F:F,K55),""))</f>
        <v/>
      </c>
      <c r="G55" s="130" t="str">
        <f t="shared" si="1"/>
        <v/>
      </c>
      <c r="K55" s="90">
        <v>54</v>
      </c>
    </row>
    <row r="56" spans="1:11">
      <c r="A56" s="24" t="str">
        <f>IFERROR(IF(INDEX(Youth!$A:$F,MATCH('Youth Results'!$E56,Youth!$F:$F,0),1)&gt;0,INDEX(Youth!$A:$F,MATCH('Youth Results'!$E56,Youth!$F:$F,0),1),""),"")</f>
        <v/>
      </c>
      <c r="B56" s="120" t="str">
        <f>IFERROR(IF(INDEX(Youth!$A:$F,MATCH('Youth Results'!$E56,Youth!$F:$F,0),2)&gt;0,INDEX(Youth!$A:$F,MATCH('Youth Results'!$E56,Youth!$F:$F,0),2),""),"")</f>
        <v/>
      </c>
      <c r="C56" s="120" t="str">
        <f>IFERROR(IF(INDEX(Youth!$A:$F,MATCH('Youth Results'!$E56,Youth!$F:$F,0),3)&gt;0,INDEX(Youth!$A:$F,MATCH('Youth Results'!$E56,Youth!$F:$F,0),3),""),"")</f>
        <v/>
      </c>
      <c r="D56" s="121" t="str">
        <f>IFERROR(IF(SMALL(Youth!F:F,K56)&gt;1000,"nt",SMALL(Youth!F:F,K56)),"")</f>
        <v/>
      </c>
      <c r="E56" s="159" t="str">
        <f>IF(D56="nt",IFERROR(SMALL(Youth!F:F,K56),""),IFERROR(SMALL(Youth!F:F,K56),""))</f>
        <v/>
      </c>
      <c r="G56" s="130" t="str">
        <f t="shared" si="1"/>
        <v/>
      </c>
      <c r="K56" s="90">
        <v>55</v>
      </c>
    </row>
    <row r="57" spans="1:11">
      <c r="A57" s="24" t="str">
        <f>IFERROR(IF(INDEX(Youth!$A:$F,MATCH('Youth Results'!$E57,Youth!$F:$F,0),1)&gt;0,INDEX(Youth!$A:$F,MATCH('Youth Results'!$E57,Youth!$F:$F,0),1),""),"")</f>
        <v/>
      </c>
      <c r="B57" s="120" t="str">
        <f>IFERROR(IF(INDEX(Youth!$A:$F,MATCH('Youth Results'!$E57,Youth!$F:$F,0),2)&gt;0,INDEX(Youth!$A:$F,MATCH('Youth Results'!$E57,Youth!$F:$F,0),2),""),"")</f>
        <v/>
      </c>
      <c r="C57" s="120" t="str">
        <f>IFERROR(IF(INDEX(Youth!$A:$F,MATCH('Youth Results'!$E57,Youth!$F:$F,0),3)&gt;0,INDEX(Youth!$A:$F,MATCH('Youth Results'!$E57,Youth!$F:$F,0),3),""),"")</f>
        <v/>
      </c>
      <c r="D57" s="121" t="str">
        <f>IFERROR(IF(SMALL(Youth!F:F,K57)&gt;1000,"nt",SMALL(Youth!F:F,K57)),"")</f>
        <v/>
      </c>
      <c r="E57" s="159" t="str">
        <f>IF(D57="nt",IFERROR(SMALL(Youth!F:F,K57),""),IFERROR(SMALL(Youth!F:F,K57),""))</f>
        <v/>
      </c>
      <c r="G57" s="130" t="str">
        <f t="shared" si="1"/>
        <v/>
      </c>
      <c r="K57" s="90">
        <v>56</v>
      </c>
    </row>
    <row r="58" spans="1:11">
      <c r="A58" s="24" t="str">
        <f>IFERROR(IF(INDEX(Youth!$A:$F,MATCH('Youth Results'!$E58,Youth!$F:$F,0),1)&gt;0,INDEX(Youth!$A:$F,MATCH('Youth Results'!$E58,Youth!$F:$F,0),1),""),"")</f>
        <v/>
      </c>
      <c r="B58" s="120" t="str">
        <f>IFERROR(IF(INDEX(Youth!$A:$F,MATCH('Youth Results'!$E58,Youth!$F:$F,0),2)&gt;0,INDEX(Youth!$A:$F,MATCH('Youth Results'!$E58,Youth!$F:$F,0),2),""),"")</f>
        <v/>
      </c>
      <c r="C58" s="120" t="str">
        <f>IFERROR(IF(INDEX(Youth!$A:$F,MATCH('Youth Results'!$E58,Youth!$F:$F,0),3)&gt;0,INDEX(Youth!$A:$F,MATCH('Youth Results'!$E58,Youth!$F:$F,0),3),""),"")</f>
        <v/>
      </c>
      <c r="D58" s="121" t="str">
        <f>IFERROR(IF(SMALL(Youth!F:F,K58)&gt;1000,"nt",SMALL(Youth!F:F,K58)),"")</f>
        <v/>
      </c>
      <c r="E58" s="159" t="str">
        <f>IF(D58="nt",IFERROR(SMALL(Youth!F:F,K58),""),IFERROR(SMALL(Youth!F:F,K58),""))</f>
        <v/>
      </c>
      <c r="G58" s="130" t="str">
        <f t="shared" si="1"/>
        <v/>
      </c>
      <c r="K58" s="90">
        <v>57</v>
      </c>
    </row>
    <row r="59" spans="1:11">
      <c r="A59" s="24" t="str">
        <f>IFERROR(IF(INDEX(Youth!$A:$F,MATCH('Youth Results'!$E59,Youth!$F:$F,0),1)&gt;0,INDEX(Youth!$A:$F,MATCH('Youth Results'!$E59,Youth!$F:$F,0),1),""),"")</f>
        <v/>
      </c>
      <c r="B59" s="120" t="str">
        <f>IFERROR(IF(INDEX(Youth!$A:$F,MATCH('Youth Results'!$E59,Youth!$F:$F,0),2)&gt;0,INDEX(Youth!$A:$F,MATCH('Youth Results'!$E59,Youth!$F:$F,0),2),""),"")</f>
        <v/>
      </c>
      <c r="C59" s="120" t="str">
        <f>IFERROR(IF(INDEX(Youth!$A:$F,MATCH('Youth Results'!$E59,Youth!$F:$F,0),3)&gt;0,INDEX(Youth!$A:$F,MATCH('Youth Results'!$E59,Youth!$F:$F,0),3),""),"")</f>
        <v/>
      </c>
      <c r="D59" s="121" t="str">
        <f>IFERROR(IF(SMALL(Youth!F:F,K59)&gt;1000,"nt",SMALL(Youth!F:F,K59)),"")</f>
        <v/>
      </c>
      <c r="E59" s="159" t="str">
        <f>IF(D59="nt",IFERROR(SMALL(Youth!F:F,K59),""),IFERROR(SMALL(Youth!F:F,K59),""))</f>
        <v/>
      </c>
      <c r="G59" s="130" t="str">
        <f t="shared" si="1"/>
        <v/>
      </c>
      <c r="K59" s="90">
        <v>58</v>
      </c>
    </row>
    <row r="60" spans="1:11">
      <c r="A60" s="24" t="str">
        <f>IFERROR(IF(INDEX(Youth!$A:$F,MATCH('Youth Results'!$E60,Youth!$F:$F,0),1)&gt;0,INDEX(Youth!$A:$F,MATCH('Youth Results'!$E60,Youth!$F:$F,0),1),""),"")</f>
        <v/>
      </c>
      <c r="B60" s="120" t="str">
        <f>IFERROR(IF(INDEX(Youth!$A:$F,MATCH('Youth Results'!$E60,Youth!$F:$F,0),2)&gt;0,INDEX(Youth!$A:$F,MATCH('Youth Results'!$E60,Youth!$F:$F,0),2),""),"")</f>
        <v/>
      </c>
      <c r="C60" s="120" t="str">
        <f>IFERROR(IF(INDEX(Youth!$A:$F,MATCH('Youth Results'!$E60,Youth!$F:$F,0),3)&gt;0,INDEX(Youth!$A:$F,MATCH('Youth Results'!$E60,Youth!$F:$F,0),3),""),"")</f>
        <v/>
      </c>
      <c r="D60" s="121" t="str">
        <f>IFERROR(IF(SMALL(Youth!F:F,K60)&gt;1000,"nt",SMALL(Youth!F:F,K60)),"")</f>
        <v/>
      </c>
      <c r="E60" s="159" t="str">
        <f>IF(D60="nt",IFERROR(SMALL(Youth!F:F,K60),""),IFERROR(SMALL(Youth!F:F,K60),""))</f>
        <v/>
      </c>
      <c r="G60" s="130" t="str">
        <f t="shared" si="1"/>
        <v/>
      </c>
      <c r="K60" s="90">
        <v>59</v>
      </c>
    </row>
    <row r="61" spans="1:11">
      <c r="A61" s="24" t="str">
        <f>IFERROR(IF(INDEX(Youth!$A:$F,MATCH('Youth Results'!$E61,Youth!$F:$F,0),1)&gt;0,INDEX(Youth!$A:$F,MATCH('Youth Results'!$E61,Youth!$F:$F,0),1),""),"")</f>
        <v/>
      </c>
      <c r="B61" s="120" t="str">
        <f>IFERROR(IF(INDEX(Youth!$A:$F,MATCH('Youth Results'!$E61,Youth!$F:$F,0),2)&gt;0,INDEX(Youth!$A:$F,MATCH('Youth Results'!$E61,Youth!$F:$F,0),2),""),"")</f>
        <v/>
      </c>
      <c r="C61" s="120" t="str">
        <f>IFERROR(IF(INDEX(Youth!$A:$F,MATCH('Youth Results'!$E61,Youth!$F:$F,0),3)&gt;0,INDEX(Youth!$A:$F,MATCH('Youth Results'!$E61,Youth!$F:$F,0),3),""),"")</f>
        <v/>
      </c>
      <c r="D61" s="121" t="str">
        <f>IFERROR(IF(SMALL(Youth!F:F,K61)&gt;1000,"nt",SMALL(Youth!F:F,K61)),"")</f>
        <v/>
      </c>
      <c r="E61" s="159" t="str">
        <f>IF(D61="nt",IFERROR(SMALL(Youth!F:F,K61),""),IFERROR(SMALL(Youth!F:F,K61),""))</f>
        <v/>
      </c>
      <c r="G61" s="130" t="str">
        <f t="shared" si="1"/>
        <v/>
      </c>
      <c r="K61" s="90">
        <v>60</v>
      </c>
    </row>
    <row r="62" spans="1:11">
      <c r="A62" s="24" t="str">
        <f>IFERROR(IF(INDEX(Youth!$A:$F,MATCH('Youth Results'!$E62,Youth!$F:$F,0),1)&gt;0,INDEX(Youth!$A:$F,MATCH('Youth Results'!$E62,Youth!$F:$F,0),1),""),"")</f>
        <v/>
      </c>
      <c r="B62" s="120" t="str">
        <f>IFERROR(IF(INDEX(Youth!$A:$F,MATCH('Youth Results'!$E62,Youth!$F:$F,0),2)&gt;0,INDEX(Youth!$A:$F,MATCH('Youth Results'!$E62,Youth!$F:$F,0),2),""),"")</f>
        <v/>
      </c>
      <c r="C62" s="120" t="str">
        <f>IFERROR(IF(INDEX(Youth!$A:$F,MATCH('Youth Results'!$E62,Youth!$F:$F,0),3)&gt;0,INDEX(Youth!$A:$F,MATCH('Youth Results'!$E62,Youth!$F:$F,0),3),""),"")</f>
        <v/>
      </c>
      <c r="D62" s="121" t="str">
        <f>IFERROR(IF(SMALL(Youth!F:F,K62)&gt;1000,"nt",SMALL(Youth!F:F,K62)),"")</f>
        <v/>
      </c>
      <c r="E62" s="159" t="str">
        <f>IF(D62="nt",IFERROR(SMALL(Youth!F:F,K62),""),IFERROR(SMALL(Youth!F:F,K62),""))</f>
        <v/>
      </c>
      <c r="G62" s="130" t="str">
        <f t="shared" si="1"/>
        <v/>
      </c>
      <c r="K62" s="90">
        <v>61</v>
      </c>
    </row>
    <row r="63" spans="1:11">
      <c r="A63" s="24" t="str">
        <f>IFERROR(IF(INDEX(Youth!$A:$F,MATCH('Youth Results'!$E63,Youth!$F:$F,0),1)&gt;0,INDEX(Youth!$A:$F,MATCH('Youth Results'!$E63,Youth!$F:$F,0),1),""),"")</f>
        <v/>
      </c>
      <c r="B63" s="120" t="str">
        <f>IFERROR(IF(INDEX(Youth!$A:$F,MATCH('Youth Results'!$E63,Youth!$F:$F,0),2)&gt;0,INDEX(Youth!$A:$F,MATCH('Youth Results'!$E63,Youth!$F:$F,0),2),""),"")</f>
        <v/>
      </c>
      <c r="C63" s="120" t="str">
        <f>IFERROR(IF(INDEX(Youth!$A:$F,MATCH('Youth Results'!$E63,Youth!$F:$F,0),3)&gt;0,INDEX(Youth!$A:$F,MATCH('Youth Results'!$E63,Youth!$F:$F,0),3),""),"")</f>
        <v/>
      </c>
      <c r="D63" s="121" t="str">
        <f>IFERROR(IF(SMALL(Youth!F:F,K63)&gt;1000,"nt",SMALL(Youth!F:F,K63)),"")</f>
        <v/>
      </c>
      <c r="E63" s="159" t="str">
        <f>IF(D63="nt",IFERROR(SMALL(Youth!F:F,K63),""),IFERROR(SMALL(Youth!F:F,K63),""))</f>
        <v/>
      </c>
      <c r="G63" s="130" t="str">
        <f t="shared" si="1"/>
        <v/>
      </c>
      <c r="K63" s="90">
        <v>62</v>
      </c>
    </row>
    <row r="64" spans="1:11">
      <c r="A64" s="24" t="str">
        <f>IFERROR(IF(INDEX(Youth!$A:$F,MATCH('Youth Results'!$E64,Youth!$F:$F,0),1)&gt;0,INDEX(Youth!$A:$F,MATCH('Youth Results'!$E64,Youth!$F:$F,0),1),""),"")</f>
        <v/>
      </c>
      <c r="B64" s="120" t="str">
        <f>IFERROR(IF(INDEX(Youth!$A:$F,MATCH('Youth Results'!$E64,Youth!$F:$F,0),2)&gt;0,INDEX(Youth!$A:$F,MATCH('Youth Results'!$E64,Youth!$F:$F,0),2),""),"")</f>
        <v/>
      </c>
      <c r="C64" s="120" t="str">
        <f>IFERROR(IF(INDEX(Youth!$A:$F,MATCH('Youth Results'!$E64,Youth!$F:$F,0),3)&gt;0,INDEX(Youth!$A:$F,MATCH('Youth Results'!$E64,Youth!$F:$F,0),3),""),"")</f>
        <v/>
      </c>
      <c r="D64" s="121" t="str">
        <f>IFERROR(IF(SMALL(Youth!F:F,K64)&gt;1000,"nt",SMALL(Youth!F:F,K64)),"")</f>
        <v/>
      </c>
      <c r="E64" s="159" t="str">
        <f>IF(D64="nt",IFERROR(SMALL(Youth!F:F,K64),""),IFERROR(SMALL(Youth!F:F,K64),""))</f>
        <v/>
      </c>
      <c r="G64" s="130" t="str">
        <f t="shared" si="1"/>
        <v/>
      </c>
      <c r="K64" s="90">
        <v>63</v>
      </c>
    </row>
    <row r="65" spans="1:11">
      <c r="A65" s="24" t="str">
        <f>IFERROR(IF(INDEX(Youth!$A:$F,MATCH('Youth Results'!$E65,Youth!$F:$F,0),1)&gt;0,INDEX(Youth!$A:$F,MATCH('Youth Results'!$E65,Youth!$F:$F,0),1),""),"")</f>
        <v/>
      </c>
      <c r="B65" s="120" t="str">
        <f>IFERROR(IF(INDEX(Youth!$A:$F,MATCH('Youth Results'!$E65,Youth!$F:$F,0),2)&gt;0,INDEX(Youth!$A:$F,MATCH('Youth Results'!$E65,Youth!$F:$F,0),2),""),"")</f>
        <v/>
      </c>
      <c r="C65" s="120" t="str">
        <f>IFERROR(IF(INDEX(Youth!$A:$F,MATCH('Youth Results'!$E65,Youth!$F:$F,0),3)&gt;0,INDEX(Youth!$A:$F,MATCH('Youth Results'!$E65,Youth!$F:$F,0),3),""),"")</f>
        <v/>
      </c>
      <c r="D65" s="121" t="str">
        <f>IFERROR(IF(SMALL(Youth!F:F,K65)&gt;1000,"nt",SMALL(Youth!F:F,K65)),"")</f>
        <v/>
      </c>
      <c r="E65" s="159" t="str">
        <f>IF(D65="nt",IFERROR(SMALL(Youth!F:F,K65),""),IFERROR(SMALL(Youth!F:F,K65),""))</f>
        <v/>
      </c>
      <c r="G65" s="130" t="str">
        <f t="shared" si="1"/>
        <v/>
      </c>
      <c r="K65" s="90">
        <v>64</v>
      </c>
    </row>
    <row r="66" spans="1:11">
      <c r="A66" s="24" t="str">
        <f>IFERROR(IF(INDEX(Youth!$A:$F,MATCH('Youth Results'!$E66,Youth!$F:$F,0),1)&gt;0,INDEX(Youth!$A:$F,MATCH('Youth Results'!$E66,Youth!$F:$F,0),1),""),"")</f>
        <v/>
      </c>
      <c r="B66" s="120" t="str">
        <f>IFERROR(IF(INDEX(Youth!$A:$F,MATCH('Youth Results'!$E66,Youth!$F:$F,0),2)&gt;0,INDEX(Youth!$A:$F,MATCH('Youth Results'!$E66,Youth!$F:$F,0),2),""),"")</f>
        <v/>
      </c>
      <c r="C66" s="120" t="str">
        <f>IFERROR(IF(INDEX(Youth!$A:$F,MATCH('Youth Results'!$E66,Youth!$F:$F,0),3)&gt;0,INDEX(Youth!$A:$F,MATCH('Youth Results'!$E66,Youth!$F:$F,0),3),""),"")</f>
        <v/>
      </c>
      <c r="D66" s="121" t="str">
        <f>IFERROR(IF(SMALL(Youth!F:F,K66)&gt;1000,"nt",SMALL(Youth!F:F,K66)),"")</f>
        <v/>
      </c>
      <c r="E66" s="159" t="str">
        <f>IF(D66="nt",IFERROR(SMALL(Youth!F:F,K66),""),IFERROR(SMALL(Youth!F:F,K66),""))</f>
        <v/>
      </c>
      <c r="G66" s="130" t="str">
        <f t="shared" si="1"/>
        <v/>
      </c>
      <c r="K66" s="90">
        <v>65</v>
      </c>
    </row>
    <row r="67" spans="1:11">
      <c r="A67" s="24" t="str">
        <f>IFERROR(IF(INDEX(Youth!$A:$F,MATCH('Youth Results'!$E67,Youth!$F:$F,0),1)&gt;0,INDEX(Youth!$A:$F,MATCH('Youth Results'!$E67,Youth!$F:$F,0),1),""),"")</f>
        <v/>
      </c>
      <c r="B67" s="120" t="str">
        <f>IFERROR(IF(INDEX(Youth!$A:$F,MATCH('Youth Results'!$E67,Youth!$F:$F,0),2)&gt;0,INDEX(Youth!$A:$F,MATCH('Youth Results'!$E67,Youth!$F:$F,0),2),""),"")</f>
        <v/>
      </c>
      <c r="C67" s="120" t="str">
        <f>IFERROR(IF(INDEX(Youth!$A:$F,MATCH('Youth Results'!$E67,Youth!$F:$F,0),3)&gt;0,INDEX(Youth!$A:$F,MATCH('Youth Results'!$E67,Youth!$F:$F,0),3),""),"")</f>
        <v/>
      </c>
      <c r="D67" s="121" t="str">
        <f>IFERROR(IF(SMALL(Youth!F:F,K67)&gt;1000,"nt",SMALL(Youth!F:F,K67)),"")</f>
        <v/>
      </c>
      <c r="E67" s="159" t="str">
        <f>IF(D67="nt",IFERROR(SMALL(Youth!F:F,K67),""),IFERROR(SMALL(Youth!F:F,K67),""))</f>
        <v/>
      </c>
      <c r="G67" s="130" t="str">
        <f t="shared" ref="G67:G130" si="2">IFERROR(VLOOKUP(D67,$H$3:$I$7,2,FALSE),"")</f>
        <v/>
      </c>
      <c r="K67" s="90">
        <v>66</v>
      </c>
    </row>
    <row r="68" spans="1:11">
      <c r="A68" s="24" t="str">
        <f>IFERROR(IF(INDEX(Youth!$A:$F,MATCH('Youth Results'!$E68,Youth!$F:$F,0),1)&gt;0,INDEX(Youth!$A:$F,MATCH('Youth Results'!$E68,Youth!$F:$F,0),1),""),"")</f>
        <v/>
      </c>
      <c r="B68" s="120" t="str">
        <f>IFERROR(IF(INDEX(Youth!$A:$F,MATCH('Youth Results'!$E68,Youth!$F:$F,0),2)&gt;0,INDEX(Youth!$A:$F,MATCH('Youth Results'!$E68,Youth!$F:$F,0),2),""),"")</f>
        <v/>
      </c>
      <c r="C68" s="120" t="str">
        <f>IFERROR(IF(INDEX(Youth!$A:$F,MATCH('Youth Results'!$E68,Youth!$F:$F,0),3)&gt;0,INDEX(Youth!$A:$F,MATCH('Youth Results'!$E68,Youth!$F:$F,0),3),""),"")</f>
        <v/>
      </c>
      <c r="D68" s="121" t="str">
        <f>IFERROR(IF(SMALL(Youth!F:F,K68)&gt;1000,"nt",SMALL(Youth!F:F,K68)),"")</f>
        <v/>
      </c>
      <c r="E68" s="159" t="str">
        <f>IF(D68="nt",IFERROR(SMALL(Youth!F:F,K68),""),IFERROR(SMALL(Youth!F:F,K68),""))</f>
        <v/>
      </c>
      <c r="G68" s="130" t="str">
        <f t="shared" si="2"/>
        <v/>
      </c>
      <c r="K68" s="90">
        <v>67</v>
      </c>
    </row>
    <row r="69" spans="1:11">
      <c r="A69" s="24" t="str">
        <f>IFERROR(IF(INDEX(Youth!$A:$F,MATCH('Youth Results'!$E69,Youth!$F:$F,0),1)&gt;0,INDEX(Youth!$A:$F,MATCH('Youth Results'!$E69,Youth!$F:$F,0),1),""),"")</f>
        <v/>
      </c>
      <c r="B69" s="120" t="str">
        <f>IFERROR(IF(INDEX(Youth!$A:$F,MATCH('Youth Results'!$E69,Youth!$F:$F,0),2)&gt;0,INDEX(Youth!$A:$F,MATCH('Youth Results'!$E69,Youth!$F:$F,0),2),""),"")</f>
        <v/>
      </c>
      <c r="C69" s="120" t="str">
        <f>IFERROR(IF(INDEX(Youth!$A:$F,MATCH('Youth Results'!$E69,Youth!$F:$F,0),3)&gt;0,INDEX(Youth!$A:$F,MATCH('Youth Results'!$E69,Youth!$F:$F,0),3),""),"")</f>
        <v/>
      </c>
      <c r="D69" s="121" t="str">
        <f>IFERROR(IF(SMALL(Youth!F:F,K69)&gt;1000,"nt",SMALL(Youth!F:F,K69)),"")</f>
        <v/>
      </c>
      <c r="E69" s="159" t="str">
        <f>IF(D69="nt",IFERROR(SMALL(Youth!F:F,K69),""),IFERROR(SMALL(Youth!F:F,K69),""))</f>
        <v/>
      </c>
      <c r="G69" s="130" t="str">
        <f t="shared" si="2"/>
        <v/>
      </c>
      <c r="K69" s="90">
        <v>68</v>
      </c>
    </row>
    <row r="70" spans="1:11">
      <c r="A70" s="24" t="str">
        <f>IFERROR(IF(INDEX(Youth!$A:$F,MATCH('Youth Results'!$E70,Youth!$F:$F,0),1)&gt;0,INDEX(Youth!$A:$F,MATCH('Youth Results'!$E70,Youth!$F:$F,0),1),""),"")</f>
        <v/>
      </c>
      <c r="B70" s="120" t="str">
        <f>IFERROR(IF(INDEX(Youth!$A:$F,MATCH('Youth Results'!$E70,Youth!$F:$F,0),2)&gt;0,INDEX(Youth!$A:$F,MATCH('Youth Results'!$E70,Youth!$F:$F,0),2),""),"")</f>
        <v/>
      </c>
      <c r="C70" s="120" t="str">
        <f>IFERROR(IF(INDEX(Youth!$A:$F,MATCH('Youth Results'!$E70,Youth!$F:$F,0),3)&gt;0,INDEX(Youth!$A:$F,MATCH('Youth Results'!$E70,Youth!$F:$F,0),3),""),"")</f>
        <v/>
      </c>
      <c r="D70" s="121" t="str">
        <f>IFERROR(IF(SMALL(Youth!F:F,K70)&gt;1000,"nt",SMALL(Youth!F:F,K70)),"")</f>
        <v/>
      </c>
      <c r="E70" s="159" t="str">
        <f>IF(D70="nt",IFERROR(SMALL(Youth!F:F,K70),""),IFERROR(SMALL(Youth!F:F,K70),""))</f>
        <v/>
      </c>
      <c r="G70" s="130" t="str">
        <f t="shared" si="2"/>
        <v/>
      </c>
      <c r="K70" s="90">
        <v>69</v>
      </c>
    </row>
    <row r="71" spans="1:11">
      <c r="A71" s="24" t="str">
        <f>IFERROR(IF(INDEX(Youth!$A:$F,MATCH('Youth Results'!$E71,Youth!$F:$F,0),1)&gt;0,INDEX(Youth!$A:$F,MATCH('Youth Results'!$E71,Youth!$F:$F,0),1),""),"")</f>
        <v/>
      </c>
      <c r="B71" s="120" t="str">
        <f>IFERROR(IF(INDEX(Youth!$A:$F,MATCH('Youth Results'!$E71,Youth!$F:$F,0),2)&gt;0,INDEX(Youth!$A:$F,MATCH('Youth Results'!$E71,Youth!$F:$F,0),2),""),"")</f>
        <v/>
      </c>
      <c r="C71" s="120" t="str">
        <f>IFERROR(IF(INDEX(Youth!$A:$F,MATCH('Youth Results'!$E71,Youth!$F:$F,0),3)&gt;0,INDEX(Youth!$A:$F,MATCH('Youth Results'!$E71,Youth!$F:$F,0),3),""),"")</f>
        <v/>
      </c>
      <c r="D71" s="121" t="str">
        <f>IFERROR(IF(SMALL(Youth!F:F,K71)&gt;1000,"nt",SMALL(Youth!F:F,K71)),"")</f>
        <v/>
      </c>
      <c r="E71" s="159" t="str">
        <f>IF(D71="nt",IFERROR(SMALL(Youth!F:F,K71),""),IFERROR(SMALL(Youth!F:F,K71),""))</f>
        <v/>
      </c>
      <c r="G71" s="130" t="str">
        <f t="shared" si="2"/>
        <v/>
      </c>
      <c r="K71" s="90">
        <v>70</v>
      </c>
    </row>
    <row r="72" spans="1:11">
      <c r="A72" s="24" t="str">
        <f>IFERROR(IF(INDEX(Youth!$A:$F,MATCH('Youth Results'!$E72,Youth!$F:$F,0),1)&gt;0,INDEX(Youth!$A:$F,MATCH('Youth Results'!$E72,Youth!$F:$F,0),1),""),"")</f>
        <v/>
      </c>
      <c r="B72" s="120" t="str">
        <f>IFERROR(IF(INDEX(Youth!$A:$F,MATCH('Youth Results'!$E72,Youth!$F:$F,0),2)&gt;0,INDEX(Youth!$A:$F,MATCH('Youth Results'!$E72,Youth!$F:$F,0),2),""),"")</f>
        <v/>
      </c>
      <c r="C72" s="120" t="str">
        <f>IFERROR(IF(INDEX(Youth!$A:$F,MATCH('Youth Results'!$E72,Youth!$F:$F,0),3)&gt;0,INDEX(Youth!$A:$F,MATCH('Youth Results'!$E72,Youth!$F:$F,0),3),""),"")</f>
        <v/>
      </c>
      <c r="D72" s="121" t="str">
        <f>IFERROR(IF(SMALL(Youth!F:F,K72)&gt;1000,"nt",SMALL(Youth!F:F,K72)),"")</f>
        <v/>
      </c>
      <c r="E72" s="159" t="str">
        <f>IF(D72="nt",IFERROR(SMALL(Youth!F:F,K72),""),IFERROR(SMALL(Youth!F:F,K72),""))</f>
        <v/>
      </c>
      <c r="G72" s="130" t="str">
        <f t="shared" si="2"/>
        <v/>
      </c>
      <c r="K72" s="90">
        <v>71</v>
      </c>
    </row>
    <row r="73" spans="1:11">
      <c r="A73" s="24" t="str">
        <f>IFERROR(IF(INDEX(Youth!$A:$F,MATCH('Youth Results'!$E73,Youth!$F:$F,0),1)&gt;0,INDEX(Youth!$A:$F,MATCH('Youth Results'!$E73,Youth!$F:$F,0),1),""),"")</f>
        <v/>
      </c>
      <c r="B73" s="120" t="str">
        <f>IFERROR(IF(INDEX(Youth!$A:$F,MATCH('Youth Results'!$E73,Youth!$F:$F,0),2)&gt;0,INDEX(Youth!$A:$F,MATCH('Youth Results'!$E73,Youth!$F:$F,0),2),""),"")</f>
        <v/>
      </c>
      <c r="C73" s="120" t="str">
        <f>IFERROR(IF(INDEX(Youth!$A:$F,MATCH('Youth Results'!$E73,Youth!$F:$F,0),3)&gt;0,INDEX(Youth!$A:$F,MATCH('Youth Results'!$E73,Youth!$F:$F,0),3),""),"")</f>
        <v/>
      </c>
      <c r="D73" s="121" t="str">
        <f>IFERROR(IF(SMALL(Youth!F:F,K73)&gt;1000,"nt",SMALL(Youth!F:F,K73)),"")</f>
        <v/>
      </c>
      <c r="E73" s="159" t="str">
        <f>IF(D73="nt",IFERROR(SMALL(Youth!F:F,K73),""),IFERROR(SMALL(Youth!F:F,K73),""))</f>
        <v/>
      </c>
      <c r="G73" s="130" t="str">
        <f t="shared" si="2"/>
        <v/>
      </c>
      <c r="K73" s="90">
        <v>72</v>
      </c>
    </row>
    <row r="74" spans="1:11">
      <c r="A74" s="24" t="str">
        <f>IFERROR(IF(INDEX(Youth!$A:$F,MATCH('Youth Results'!$E74,Youth!$F:$F,0),1)&gt;0,INDEX(Youth!$A:$F,MATCH('Youth Results'!$E74,Youth!$F:$F,0),1),""),"")</f>
        <v/>
      </c>
      <c r="B74" s="120" t="str">
        <f>IFERROR(IF(INDEX(Youth!$A:$F,MATCH('Youth Results'!$E74,Youth!$F:$F,0),2)&gt;0,INDEX(Youth!$A:$F,MATCH('Youth Results'!$E74,Youth!$F:$F,0),2),""),"")</f>
        <v/>
      </c>
      <c r="C74" s="120" t="str">
        <f>IFERROR(IF(INDEX(Youth!$A:$F,MATCH('Youth Results'!$E74,Youth!$F:$F,0),3)&gt;0,INDEX(Youth!$A:$F,MATCH('Youth Results'!$E74,Youth!$F:$F,0),3),""),"")</f>
        <v/>
      </c>
      <c r="D74" s="121" t="str">
        <f>IFERROR(IF(SMALL(Youth!F:F,K74)&gt;1000,"nt",SMALL(Youth!F:F,K74)),"")</f>
        <v/>
      </c>
      <c r="E74" s="159" t="str">
        <f>IF(D74="nt",IFERROR(SMALL(Youth!F:F,K74),""),IFERROR(SMALL(Youth!F:F,K74),""))</f>
        <v/>
      </c>
      <c r="G74" s="130" t="str">
        <f t="shared" si="2"/>
        <v/>
      </c>
      <c r="K74" s="90">
        <v>73</v>
      </c>
    </row>
    <row r="75" spans="1:11">
      <c r="A75" s="24" t="str">
        <f>IFERROR(IF(INDEX(Youth!$A:$F,MATCH('Youth Results'!$E75,Youth!$F:$F,0),1)&gt;0,INDEX(Youth!$A:$F,MATCH('Youth Results'!$E75,Youth!$F:$F,0),1),""),"")</f>
        <v/>
      </c>
      <c r="B75" s="120" t="str">
        <f>IFERROR(IF(INDEX(Youth!$A:$F,MATCH('Youth Results'!$E75,Youth!$F:$F,0),2)&gt;0,INDEX(Youth!$A:$F,MATCH('Youth Results'!$E75,Youth!$F:$F,0),2),""),"")</f>
        <v/>
      </c>
      <c r="C75" s="120" t="str">
        <f>IFERROR(IF(INDEX(Youth!$A:$F,MATCH('Youth Results'!$E75,Youth!$F:$F,0),3)&gt;0,INDEX(Youth!$A:$F,MATCH('Youth Results'!$E75,Youth!$F:$F,0),3),""),"")</f>
        <v/>
      </c>
      <c r="D75" s="121" t="str">
        <f>IFERROR(IF(SMALL(Youth!F:F,K75)&gt;1000,"nt",SMALL(Youth!F:F,K75)),"")</f>
        <v/>
      </c>
      <c r="E75" s="159" t="str">
        <f>IF(D75="nt",IFERROR(SMALL(Youth!F:F,K75),""),IFERROR(SMALL(Youth!F:F,K75),""))</f>
        <v/>
      </c>
      <c r="G75" s="130" t="str">
        <f t="shared" si="2"/>
        <v/>
      </c>
      <c r="K75" s="90">
        <v>74</v>
      </c>
    </row>
    <row r="76" spans="1:11">
      <c r="A76" s="24" t="str">
        <f>IFERROR(IF(INDEX(Youth!$A:$F,MATCH('Youth Results'!$E76,Youth!$F:$F,0),1)&gt;0,INDEX(Youth!$A:$F,MATCH('Youth Results'!$E76,Youth!$F:$F,0),1),""),"")</f>
        <v/>
      </c>
      <c r="B76" s="120" t="str">
        <f>IFERROR(IF(INDEX(Youth!$A:$F,MATCH('Youth Results'!$E76,Youth!$F:$F,0),2)&gt;0,INDEX(Youth!$A:$F,MATCH('Youth Results'!$E76,Youth!$F:$F,0),2),""),"")</f>
        <v/>
      </c>
      <c r="C76" s="120" t="str">
        <f>IFERROR(IF(INDEX(Youth!$A:$F,MATCH('Youth Results'!$E76,Youth!$F:$F,0),3)&gt;0,INDEX(Youth!$A:$F,MATCH('Youth Results'!$E76,Youth!$F:$F,0),3),""),"")</f>
        <v/>
      </c>
      <c r="D76" s="121" t="str">
        <f>IFERROR(IF(SMALL(Youth!F:F,K76)&gt;1000,"nt",SMALL(Youth!F:F,K76)),"")</f>
        <v/>
      </c>
      <c r="E76" s="159" t="str">
        <f>IF(D76="nt",IFERROR(SMALL(Youth!F:F,K76),""),IFERROR(SMALL(Youth!F:F,K76),""))</f>
        <v/>
      </c>
      <c r="G76" s="130" t="str">
        <f t="shared" si="2"/>
        <v/>
      </c>
      <c r="K76" s="90">
        <v>75</v>
      </c>
    </row>
    <row r="77" spans="1:11">
      <c r="A77" s="24" t="str">
        <f>IFERROR(IF(INDEX(Youth!$A:$F,MATCH('Youth Results'!$E77,Youth!$F:$F,0),1)&gt;0,INDEX(Youth!$A:$F,MATCH('Youth Results'!$E77,Youth!$F:$F,0),1),""),"")</f>
        <v/>
      </c>
      <c r="B77" s="120" t="str">
        <f>IFERROR(IF(INDEX(Youth!$A:$F,MATCH('Youth Results'!$E77,Youth!$F:$F,0),2)&gt;0,INDEX(Youth!$A:$F,MATCH('Youth Results'!$E77,Youth!$F:$F,0),2),""),"")</f>
        <v/>
      </c>
      <c r="C77" s="120" t="str">
        <f>IFERROR(IF(INDEX(Youth!$A:$F,MATCH('Youth Results'!$E77,Youth!$F:$F,0),3)&gt;0,INDEX(Youth!$A:$F,MATCH('Youth Results'!$E77,Youth!$F:$F,0),3),""),"")</f>
        <v/>
      </c>
      <c r="D77" s="121" t="str">
        <f>IFERROR(IF(SMALL(Youth!F:F,K77)&gt;1000,"nt",SMALL(Youth!F:F,K77)),"")</f>
        <v/>
      </c>
      <c r="E77" s="159" t="str">
        <f>IF(D77="nt",IFERROR(SMALL(Youth!F:F,K77),""),IFERROR(SMALL(Youth!F:F,K77),""))</f>
        <v/>
      </c>
      <c r="G77" s="130" t="str">
        <f t="shared" si="2"/>
        <v/>
      </c>
      <c r="K77" s="90">
        <v>76</v>
      </c>
    </row>
    <row r="78" spans="1:11">
      <c r="A78" s="24" t="str">
        <f>IFERROR(IF(INDEX(Youth!$A:$F,MATCH('Youth Results'!$E78,Youth!$F:$F,0),1)&gt;0,INDEX(Youth!$A:$F,MATCH('Youth Results'!$E78,Youth!$F:$F,0),1),""),"")</f>
        <v/>
      </c>
      <c r="B78" s="120" t="str">
        <f>IFERROR(IF(INDEX(Youth!$A:$F,MATCH('Youth Results'!$E78,Youth!$F:$F,0),2)&gt;0,INDEX(Youth!$A:$F,MATCH('Youth Results'!$E78,Youth!$F:$F,0),2),""),"")</f>
        <v/>
      </c>
      <c r="C78" s="120" t="str">
        <f>IFERROR(IF(INDEX(Youth!$A:$F,MATCH('Youth Results'!$E78,Youth!$F:$F,0),3)&gt;0,INDEX(Youth!$A:$F,MATCH('Youth Results'!$E78,Youth!$F:$F,0),3),""),"")</f>
        <v/>
      </c>
      <c r="D78" s="121" t="str">
        <f>IFERROR(IF(SMALL(Youth!F:F,K78)&gt;1000,"nt",SMALL(Youth!F:F,K78)),"")</f>
        <v/>
      </c>
      <c r="E78" s="159" t="str">
        <f>IF(D78="nt",IFERROR(SMALL(Youth!F:F,K78),""),IFERROR(SMALL(Youth!F:F,K78),""))</f>
        <v/>
      </c>
      <c r="G78" s="130" t="str">
        <f t="shared" si="2"/>
        <v/>
      </c>
      <c r="K78" s="90">
        <v>77</v>
      </c>
    </row>
    <row r="79" spans="1:11">
      <c r="A79" s="24" t="str">
        <f>IFERROR(IF(INDEX(Youth!$A:$F,MATCH('Youth Results'!$E79,Youth!$F:$F,0),1)&gt;0,INDEX(Youth!$A:$F,MATCH('Youth Results'!$E79,Youth!$F:$F,0),1),""),"")</f>
        <v/>
      </c>
      <c r="B79" s="120" t="str">
        <f>IFERROR(IF(INDEX(Youth!$A:$F,MATCH('Youth Results'!$E79,Youth!$F:$F,0),2)&gt;0,INDEX(Youth!$A:$F,MATCH('Youth Results'!$E79,Youth!$F:$F,0),2),""),"")</f>
        <v/>
      </c>
      <c r="C79" s="120" t="str">
        <f>IFERROR(IF(INDEX(Youth!$A:$F,MATCH('Youth Results'!$E79,Youth!$F:$F,0),3)&gt;0,INDEX(Youth!$A:$F,MATCH('Youth Results'!$E79,Youth!$F:$F,0),3),""),"")</f>
        <v/>
      </c>
      <c r="D79" s="121" t="str">
        <f>IFERROR(IF(SMALL(Youth!F:F,K79)&gt;1000,"nt",SMALL(Youth!F:F,K79)),"")</f>
        <v/>
      </c>
      <c r="E79" s="159" t="str">
        <f>IF(D79="nt",IFERROR(SMALL(Youth!F:F,K79),""),IFERROR(SMALL(Youth!F:F,K79),""))</f>
        <v/>
      </c>
      <c r="G79" s="130" t="str">
        <f t="shared" si="2"/>
        <v/>
      </c>
      <c r="K79" s="90">
        <v>78</v>
      </c>
    </row>
    <row r="80" spans="1:11">
      <c r="A80" s="24" t="str">
        <f>IFERROR(IF(INDEX(Youth!$A:$F,MATCH('Youth Results'!$E80,Youth!$F:$F,0),1)&gt;0,INDEX(Youth!$A:$F,MATCH('Youth Results'!$E80,Youth!$F:$F,0),1),""),"")</f>
        <v/>
      </c>
      <c r="B80" s="120" t="str">
        <f>IFERROR(IF(INDEX(Youth!$A:$F,MATCH('Youth Results'!$E80,Youth!$F:$F,0),2)&gt;0,INDEX(Youth!$A:$F,MATCH('Youth Results'!$E80,Youth!$F:$F,0),2),""),"")</f>
        <v/>
      </c>
      <c r="C80" s="120" t="str">
        <f>IFERROR(IF(INDEX(Youth!$A:$F,MATCH('Youth Results'!$E80,Youth!$F:$F,0),3)&gt;0,INDEX(Youth!$A:$F,MATCH('Youth Results'!$E80,Youth!$F:$F,0),3),""),"")</f>
        <v/>
      </c>
      <c r="D80" s="121" t="str">
        <f>IFERROR(IF(SMALL(Youth!F:F,K80)&gt;1000,"nt",SMALL(Youth!F:F,K80)),"")</f>
        <v/>
      </c>
      <c r="E80" s="159" t="str">
        <f>IF(D80="nt",IFERROR(SMALL(Youth!F:F,K80),""),IFERROR(SMALL(Youth!F:F,K80),""))</f>
        <v/>
      </c>
      <c r="G80" s="130" t="str">
        <f t="shared" si="2"/>
        <v/>
      </c>
      <c r="K80" s="90">
        <v>79</v>
      </c>
    </row>
    <row r="81" spans="1:11">
      <c r="A81" s="24" t="str">
        <f>IFERROR(IF(INDEX(Youth!$A:$F,MATCH('Youth Results'!$E81,Youth!$F:$F,0),1)&gt;0,INDEX(Youth!$A:$F,MATCH('Youth Results'!$E81,Youth!$F:$F,0),1),""),"")</f>
        <v/>
      </c>
      <c r="B81" s="120" t="str">
        <f>IFERROR(IF(INDEX(Youth!$A:$F,MATCH('Youth Results'!$E81,Youth!$F:$F,0),2)&gt;0,INDEX(Youth!$A:$F,MATCH('Youth Results'!$E81,Youth!$F:$F,0),2),""),"")</f>
        <v/>
      </c>
      <c r="C81" s="120" t="str">
        <f>IFERROR(IF(INDEX(Youth!$A:$F,MATCH('Youth Results'!$E81,Youth!$F:$F,0),3)&gt;0,INDEX(Youth!$A:$F,MATCH('Youth Results'!$E81,Youth!$F:$F,0),3),""),"")</f>
        <v/>
      </c>
      <c r="D81" s="121" t="str">
        <f>IFERROR(IF(SMALL(Youth!F:F,K81)&gt;1000,"nt",SMALL(Youth!F:F,K81)),"")</f>
        <v/>
      </c>
      <c r="E81" s="159" t="str">
        <f>IF(D81="nt",IFERROR(SMALL(Youth!F:F,K81),""),IFERROR(SMALL(Youth!F:F,K81),""))</f>
        <v/>
      </c>
      <c r="G81" s="130" t="str">
        <f t="shared" si="2"/>
        <v/>
      </c>
      <c r="K81" s="90">
        <v>80</v>
      </c>
    </row>
    <row r="82" spans="1:11">
      <c r="A82" s="24" t="str">
        <f>IFERROR(IF(INDEX(Youth!$A:$F,MATCH('Youth Results'!$E82,Youth!$F:$F,0),1)&gt;0,INDEX(Youth!$A:$F,MATCH('Youth Results'!$E82,Youth!$F:$F,0),1),""),"")</f>
        <v/>
      </c>
      <c r="B82" s="120" t="str">
        <f>IFERROR(IF(INDEX(Youth!$A:$F,MATCH('Youth Results'!$E82,Youth!$F:$F,0),2)&gt;0,INDEX(Youth!$A:$F,MATCH('Youth Results'!$E82,Youth!$F:$F,0),2),""),"")</f>
        <v/>
      </c>
      <c r="C82" s="120" t="str">
        <f>IFERROR(IF(INDEX(Youth!$A:$F,MATCH('Youth Results'!$E82,Youth!$F:$F,0),3)&gt;0,INDEX(Youth!$A:$F,MATCH('Youth Results'!$E82,Youth!$F:$F,0),3),""),"")</f>
        <v/>
      </c>
      <c r="D82" s="121" t="str">
        <f>IFERROR(IF(SMALL(Youth!F:F,K82)&gt;1000,"nt",SMALL(Youth!F:F,K82)),"")</f>
        <v/>
      </c>
      <c r="E82" s="159" t="str">
        <f>IF(D82="nt",IFERROR(SMALL(Youth!F:F,K82),""),IFERROR(SMALL(Youth!F:F,K82),""))</f>
        <v/>
      </c>
      <c r="G82" s="130" t="str">
        <f t="shared" si="2"/>
        <v/>
      </c>
      <c r="K82" s="90">
        <v>81</v>
      </c>
    </row>
    <row r="83" spans="1:11">
      <c r="A83" s="24" t="str">
        <f>IFERROR(IF(INDEX(Youth!$A:$F,MATCH('Youth Results'!$E83,Youth!$F:$F,0),1)&gt;0,INDEX(Youth!$A:$F,MATCH('Youth Results'!$E83,Youth!$F:$F,0),1),""),"")</f>
        <v/>
      </c>
      <c r="B83" s="120" t="str">
        <f>IFERROR(IF(INDEX(Youth!$A:$F,MATCH('Youth Results'!$E83,Youth!$F:$F,0),2)&gt;0,INDEX(Youth!$A:$F,MATCH('Youth Results'!$E83,Youth!$F:$F,0),2),""),"")</f>
        <v/>
      </c>
      <c r="C83" s="120" t="str">
        <f>IFERROR(IF(INDEX(Youth!$A:$F,MATCH('Youth Results'!$E83,Youth!$F:$F,0),3)&gt;0,INDEX(Youth!$A:$F,MATCH('Youth Results'!$E83,Youth!$F:$F,0),3),""),"")</f>
        <v/>
      </c>
      <c r="D83" s="121" t="str">
        <f>IFERROR(IF(SMALL(Youth!F:F,K83)&gt;1000,"nt",SMALL(Youth!F:F,K83)),"")</f>
        <v/>
      </c>
      <c r="E83" s="159" t="str">
        <f>IF(D83="nt",IFERROR(SMALL(Youth!F:F,K83),""),IFERROR(SMALL(Youth!F:F,K83),""))</f>
        <v/>
      </c>
      <c r="G83" s="130" t="str">
        <f t="shared" si="2"/>
        <v/>
      </c>
      <c r="K83" s="90">
        <v>82</v>
      </c>
    </row>
    <row r="84" spans="1:11">
      <c r="A84" s="24" t="str">
        <f>IFERROR(IF(INDEX(Youth!$A:$F,MATCH('Youth Results'!$E84,Youth!$F:$F,0),1)&gt;0,INDEX(Youth!$A:$F,MATCH('Youth Results'!$E84,Youth!$F:$F,0),1),""),"")</f>
        <v/>
      </c>
      <c r="B84" s="120" t="str">
        <f>IFERROR(IF(INDEX(Youth!$A:$F,MATCH('Youth Results'!$E84,Youth!$F:$F,0),2)&gt;0,INDEX(Youth!$A:$F,MATCH('Youth Results'!$E84,Youth!$F:$F,0),2),""),"")</f>
        <v/>
      </c>
      <c r="C84" s="120" t="str">
        <f>IFERROR(IF(INDEX(Youth!$A:$F,MATCH('Youth Results'!$E84,Youth!$F:$F,0),3)&gt;0,INDEX(Youth!$A:$F,MATCH('Youth Results'!$E84,Youth!$F:$F,0),3),""),"")</f>
        <v/>
      </c>
      <c r="D84" s="121" t="str">
        <f>IFERROR(IF(SMALL(Youth!F:F,K84)&gt;1000,"nt",SMALL(Youth!F:F,K84)),"")</f>
        <v/>
      </c>
      <c r="E84" s="159" t="str">
        <f>IF(D84="nt",IFERROR(SMALL(Youth!F:F,K84),""),IFERROR(SMALL(Youth!F:F,K84),""))</f>
        <v/>
      </c>
      <c r="G84" s="130" t="str">
        <f t="shared" si="2"/>
        <v/>
      </c>
      <c r="K84" s="90">
        <v>83</v>
      </c>
    </row>
    <row r="85" spans="1:11">
      <c r="A85" s="24" t="str">
        <f>IFERROR(IF(INDEX(Youth!$A:$F,MATCH('Youth Results'!$E85,Youth!$F:$F,0),1)&gt;0,INDEX(Youth!$A:$F,MATCH('Youth Results'!$E85,Youth!$F:$F,0),1),""),"")</f>
        <v/>
      </c>
      <c r="B85" s="120" t="str">
        <f>IFERROR(IF(INDEX(Youth!$A:$F,MATCH('Youth Results'!$E85,Youth!$F:$F,0),2)&gt;0,INDEX(Youth!$A:$F,MATCH('Youth Results'!$E85,Youth!$F:$F,0),2),""),"")</f>
        <v/>
      </c>
      <c r="C85" s="120" t="str">
        <f>IFERROR(IF(INDEX(Youth!$A:$F,MATCH('Youth Results'!$E85,Youth!$F:$F,0),3)&gt;0,INDEX(Youth!$A:$F,MATCH('Youth Results'!$E85,Youth!$F:$F,0),3),""),"")</f>
        <v/>
      </c>
      <c r="D85" s="121" t="str">
        <f>IFERROR(IF(SMALL(Youth!F:F,K85)&gt;1000,"nt",SMALL(Youth!F:F,K85)),"")</f>
        <v/>
      </c>
      <c r="E85" s="159" t="str">
        <f>IF(D85="nt",IFERROR(SMALL(Youth!F:F,K85),""),IFERROR(SMALL(Youth!F:F,K85),""))</f>
        <v/>
      </c>
      <c r="G85" s="130" t="str">
        <f t="shared" si="2"/>
        <v/>
      </c>
      <c r="K85" s="90">
        <v>84</v>
      </c>
    </row>
    <row r="86" spans="1:11">
      <c r="A86" s="24" t="str">
        <f>IFERROR(IF(INDEX(Youth!$A:$F,MATCH('Youth Results'!$E86,Youth!$F:$F,0),1)&gt;0,INDEX(Youth!$A:$F,MATCH('Youth Results'!$E86,Youth!$F:$F,0),1),""),"")</f>
        <v/>
      </c>
      <c r="B86" s="120" t="str">
        <f>IFERROR(IF(INDEX(Youth!$A:$F,MATCH('Youth Results'!$E86,Youth!$F:$F,0),2)&gt;0,INDEX(Youth!$A:$F,MATCH('Youth Results'!$E86,Youth!$F:$F,0),2),""),"")</f>
        <v/>
      </c>
      <c r="C86" s="120" t="str">
        <f>IFERROR(IF(INDEX(Youth!$A:$F,MATCH('Youth Results'!$E86,Youth!$F:$F,0),3)&gt;0,INDEX(Youth!$A:$F,MATCH('Youth Results'!$E86,Youth!$F:$F,0),3),""),"")</f>
        <v/>
      </c>
      <c r="D86" s="121" t="str">
        <f>IFERROR(IF(SMALL(Youth!F:F,K86)&gt;1000,"nt",SMALL(Youth!F:F,K86)),"")</f>
        <v/>
      </c>
      <c r="E86" s="159" t="str">
        <f>IF(D86="nt",IFERROR(SMALL(Youth!F:F,K86),""),IFERROR(SMALL(Youth!F:F,K86),""))</f>
        <v/>
      </c>
      <c r="G86" s="130" t="str">
        <f t="shared" si="2"/>
        <v/>
      </c>
      <c r="K86" s="90">
        <v>85</v>
      </c>
    </row>
    <row r="87" spans="1:11">
      <c r="A87" s="24" t="str">
        <f>IFERROR(IF(INDEX(Youth!$A:$F,MATCH('Youth Results'!$E87,Youth!$F:$F,0),1)&gt;0,INDEX(Youth!$A:$F,MATCH('Youth Results'!$E87,Youth!$F:$F,0),1),""),"")</f>
        <v/>
      </c>
      <c r="B87" s="120" t="str">
        <f>IFERROR(IF(INDEX(Youth!$A:$F,MATCH('Youth Results'!$E87,Youth!$F:$F,0),2)&gt;0,INDEX(Youth!$A:$F,MATCH('Youth Results'!$E87,Youth!$F:$F,0),2),""),"")</f>
        <v/>
      </c>
      <c r="C87" s="120" t="str">
        <f>IFERROR(IF(INDEX(Youth!$A:$F,MATCH('Youth Results'!$E87,Youth!$F:$F,0),3)&gt;0,INDEX(Youth!$A:$F,MATCH('Youth Results'!$E87,Youth!$F:$F,0),3),""),"")</f>
        <v/>
      </c>
      <c r="D87" s="121" t="str">
        <f>IFERROR(IF(SMALL(Youth!F:F,K87)&gt;1000,"nt",SMALL(Youth!F:F,K87)),"")</f>
        <v/>
      </c>
      <c r="E87" s="159" t="str">
        <f>IF(D87="nt",IFERROR(SMALL(Youth!F:F,K87),""),IFERROR(SMALL(Youth!F:F,K87),""))</f>
        <v/>
      </c>
      <c r="G87" s="130" t="str">
        <f t="shared" si="2"/>
        <v/>
      </c>
      <c r="K87" s="90">
        <v>86</v>
      </c>
    </row>
    <row r="88" spans="1:11">
      <c r="A88" s="24" t="str">
        <f>IFERROR(IF(INDEX(Youth!$A:$F,MATCH('Youth Results'!$E88,Youth!$F:$F,0),1)&gt;0,INDEX(Youth!$A:$F,MATCH('Youth Results'!$E88,Youth!$F:$F,0),1),""),"")</f>
        <v/>
      </c>
      <c r="B88" s="120" t="str">
        <f>IFERROR(IF(INDEX(Youth!$A:$F,MATCH('Youth Results'!$E88,Youth!$F:$F,0),2)&gt;0,INDEX(Youth!$A:$F,MATCH('Youth Results'!$E88,Youth!$F:$F,0),2),""),"")</f>
        <v/>
      </c>
      <c r="C88" s="120" t="str">
        <f>IFERROR(IF(INDEX(Youth!$A:$F,MATCH('Youth Results'!$E88,Youth!$F:$F,0),3)&gt;0,INDEX(Youth!$A:$F,MATCH('Youth Results'!$E88,Youth!$F:$F,0),3),""),"")</f>
        <v/>
      </c>
      <c r="D88" s="121" t="str">
        <f>IFERROR(IF(SMALL(Youth!F:F,K88)&gt;1000,"nt",SMALL(Youth!F:F,K88)),"")</f>
        <v/>
      </c>
      <c r="E88" s="159" t="str">
        <f>IF(D88="nt",IFERROR(SMALL(Youth!F:F,K88),""),IFERROR(SMALL(Youth!F:F,K88),""))</f>
        <v/>
      </c>
      <c r="G88" s="130" t="str">
        <f t="shared" si="2"/>
        <v/>
      </c>
      <c r="K88" s="90">
        <v>87</v>
      </c>
    </row>
    <row r="89" spans="1:11">
      <c r="A89" s="24" t="str">
        <f>IFERROR(IF(INDEX(Youth!$A:$F,MATCH('Youth Results'!$E89,Youth!$F:$F,0),1)&gt;0,INDEX(Youth!$A:$F,MATCH('Youth Results'!$E89,Youth!$F:$F,0),1),""),"")</f>
        <v/>
      </c>
      <c r="B89" s="120" t="str">
        <f>IFERROR(IF(INDEX(Youth!$A:$F,MATCH('Youth Results'!$E89,Youth!$F:$F,0),2)&gt;0,INDEX(Youth!$A:$F,MATCH('Youth Results'!$E89,Youth!$F:$F,0),2),""),"")</f>
        <v/>
      </c>
      <c r="C89" s="120" t="str">
        <f>IFERROR(IF(INDEX(Youth!$A:$F,MATCH('Youth Results'!$E89,Youth!$F:$F,0),3)&gt;0,INDEX(Youth!$A:$F,MATCH('Youth Results'!$E89,Youth!$F:$F,0),3),""),"")</f>
        <v/>
      </c>
      <c r="D89" s="121" t="str">
        <f>IFERROR(IF(SMALL(Youth!F:F,K89)&gt;1000,"nt",SMALL(Youth!F:F,K89)),"")</f>
        <v/>
      </c>
      <c r="E89" s="159" t="str">
        <f>IF(D89="nt",IFERROR(SMALL(Youth!F:F,K89),""),IFERROR(SMALL(Youth!F:F,K89),""))</f>
        <v/>
      </c>
      <c r="G89" s="130" t="str">
        <f t="shared" si="2"/>
        <v/>
      </c>
      <c r="K89" s="90">
        <v>88</v>
      </c>
    </row>
    <row r="90" spans="1:11">
      <c r="A90" s="24" t="str">
        <f>IFERROR(IF(INDEX(Youth!$A:$F,MATCH('Youth Results'!$E90,Youth!$F:$F,0),1)&gt;0,INDEX(Youth!$A:$F,MATCH('Youth Results'!$E90,Youth!$F:$F,0),1),""),"")</f>
        <v/>
      </c>
      <c r="B90" s="120" t="str">
        <f>IFERROR(IF(INDEX(Youth!$A:$F,MATCH('Youth Results'!$E90,Youth!$F:$F,0),2)&gt;0,INDEX(Youth!$A:$F,MATCH('Youth Results'!$E90,Youth!$F:$F,0),2),""),"")</f>
        <v/>
      </c>
      <c r="C90" s="120" t="str">
        <f>IFERROR(IF(INDEX(Youth!$A:$F,MATCH('Youth Results'!$E90,Youth!$F:$F,0),3)&gt;0,INDEX(Youth!$A:$F,MATCH('Youth Results'!$E90,Youth!$F:$F,0),3),""),"")</f>
        <v/>
      </c>
      <c r="D90" s="121" t="str">
        <f>IFERROR(IF(SMALL(Youth!F:F,K90)&gt;1000,"nt",SMALL(Youth!F:F,K90)),"")</f>
        <v/>
      </c>
      <c r="E90" s="159" t="str">
        <f>IF(D90="nt",IFERROR(SMALL(Youth!F:F,K90),""),IFERROR(SMALL(Youth!F:F,K90),""))</f>
        <v/>
      </c>
      <c r="G90" s="130" t="str">
        <f t="shared" si="2"/>
        <v/>
      </c>
      <c r="K90" s="90">
        <v>89</v>
      </c>
    </row>
    <row r="91" spans="1:11">
      <c r="A91" s="24" t="str">
        <f>IFERROR(IF(INDEX(Youth!$A:$F,MATCH('Youth Results'!$E91,Youth!$F:$F,0),1)&gt;0,INDEX(Youth!$A:$F,MATCH('Youth Results'!$E91,Youth!$F:$F,0),1),""),"")</f>
        <v/>
      </c>
      <c r="B91" s="120" t="str">
        <f>IFERROR(IF(INDEX(Youth!$A:$F,MATCH('Youth Results'!$E91,Youth!$F:$F,0),2)&gt;0,INDEX(Youth!$A:$F,MATCH('Youth Results'!$E91,Youth!$F:$F,0),2),""),"")</f>
        <v/>
      </c>
      <c r="C91" s="120" t="str">
        <f>IFERROR(IF(INDEX(Youth!$A:$F,MATCH('Youth Results'!$E91,Youth!$F:$F,0),3)&gt;0,INDEX(Youth!$A:$F,MATCH('Youth Results'!$E91,Youth!$F:$F,0),3),""),"")</f>
        <v/>
      </c>
      <c r="D91" s="121" t="str">
        <f>IFERROR(IF(SMALL(Youth!F:F,K91)&gt;1000,"nt",SMALL(Youth!F:F,K91)),"")</f>
        <v/>
      </c>
      <c r="E91" s="159" t="str">
        <f>IF(D91="nt",IFERROR(SMALL(Youth!F:F,K91),""),IFERROR(SMALL(Youth!F:F,K91),""))</f>
        <v/>
      </c>
      <c r="G91" s="130" t="str">
        <f t="shared" si="2"/>
        <v/>
      </c>
      <c r="K91" s="90">
        <v>90</v>
      </c>
    </row>
    <row r="92" spans="1:11">
      <c r="A92" s="24" t="str">
        <f>IFERROR(IF(INDEX(Youth!$A:$F,MATCH('Youth Results'!$E92,Youth!$F:$F,0),1)&gt;0,INDEX(Youth!$A:$F,MATCH('Youth Results'!$E92,Youth!$F:$F,0),1),""),"")</f>
        <v/>
      </c>
      <c r="B92" s="120" t="str">
        <f>IFERROR(IF(INDEX(Youth!$A:$F,MATCH('Youth Results'!$E92,Youth!$F:$F,0),2)&gt;0,INDEX(Youth!$A:$F,MATCH('Youth Results'!$E92,Youth!$F:$F,0),2),""),"")</f>
        <v/>
      </c>
      <c r="C92" s="120" t="str">
        <f>IFERROR(IF(INDEX(Youth!$A:$F,MATCH('Youth Results'!$E92,Youth!$F:$F,0),3)&gt;0,INDEX(Youth!$A:$F,MATCH('Youth Results'!$E92,Youth!$F:$F,0),3),""),"")</f>
        <v/>
      </c>
      <c r="D92" s="121" t="str">
        <f>IFERROR(IF(SMALL(Youth!F:F,K92)&gt;1000,"nt",SMALL(Youth!F:F,K92)),"")</f>
        <v/>
      </c>
      <c r="E92" s="159" t="str">
        <f>IF(D92="nt",IFERROR(SMALL(Youth!F:F,K92),""),IFERROR(SMALL(Youth!F:F,K92),""))</f>
        <v/>
      </c>
      <c r="G92" s="130" t="str">
        <f t="shared" si="2"/>
        <v/>
      </c>
      <c r="K92" s="90">
        <v>91</v>
      </c>
    </row>
    <row r="93" spans="1:11">
      <c r="A93" s="24" t="str">
        <f>IFERROR(IF(INDEX(Youth!$A:$F,MATCH('Youth Results'!$E93,Youth!$F:$F,0),1)&gt;0,INDEX(Youth!$A:$F,MATCH('Youth Results'!$E93,Youth!$F:$F,0),1),""),"")</f>
        <v/>
      </c>
      <c r="B93" s="120" t="str">
        <f>IFERROR(IF(INDEX(Youth!$A:$F,MATCH('Youth Results'!$E93,Youth!$F:$F,0),2)&gt;0,INDEX(Youth!$A:$F,MATCH('Youth Results'!$E93,Youth!$F:$F,0),2),""),"")</f>
        <v/>
      </c>
      <c r="C93" s="120" t="str">
        <f>IFERROR(IF(INDEX(Youth!$A:$F,MATCH('Youth Results'!$E93,Youth!$F:$F,0),3)&gt;0,INDEX(Youth!$A:$F,MATCH('Youth Results'!$E93,Youth!$F:$F,0),3),""),"")</f>
        <v/>
      </c>
      <c r="D93" s="121" t="str">
        <f>IFERROR(IF(SMALL(Youth!F:F,K93)&gt;1000,"nt",SMALL(Youth!F:F,K93)),"")</f>
        <v/>
      </c>
      <c r="E93" s="159" t="str">
        <f>IF(D93="nt",IFERROR(SMALL(Youth!F:F,K93),""),IFERROR(SMALL(Youth!F:F,K93),""))</f>
        <v/>
      </c>
      <c r="G93" s="130" t="str">
        <f t="shared" si="2"/>
        <v/>
      </c>
      <c r="K93" s="90">
        <v>92</v>
      </c>
    </row>
    <row r="94" spans="1:11">
      <c r="A94" s="24" t="str">
        <f>IFERROR(IF(INDEX(Youth!$A:$F,MATCH('Youth Results'!$E94,Youth!$F:$F,0),1)&gt;0,INDEX(Youth!$A:$F,MATCH('Youth Results'!$E94,Youth!$F:$F,0),1),""),"")</f>
        <v/>
      </c>
      <c r="B94" s="120" t="str">
        <f>IFERROR(IF(INDEX(Youth!$A:$F,MATCH('Youth Results'!$E94,Youth!$F:$F,0),2)&gt;0,INDEX(Youth!$A:$F,MATCH('Youth Results'!$E94,Youth!$F:$F,0),2),""),"")</f>
        <v/>
      </c>
      <c r="C94" s="120" t="str">
        <f>IFERROR(IF(INDEX(Youth!$A:$F,MATCH('Youth Results'!$E94,Youth!$F:$F,0),3)&gt;0,INDEX(Youth!$A:$F,MATCH('Youth Results'!$E94,Youth!$F:$F,0),3),""),"")</f>
        <v/>
      </c>
      <c r="D94" s="121" t="str">
        <f>IFERROR(IF(SMALL(Youth!F:F,K94)&gt;1000,"nt",SMALL(Youth!F:F,K94)),"")</f>
        <v/>
      </c>
      <c r="E94" s="159" t="str">
        <f>IF(D94="nt",IFERROR(SMALL(Youth!F:F,K94),""),IFERROR(SMALL(Youth!F:F,K94),""))</f>
        <v/>
      </c>
      <c r="G94" s="130" t="str">
        <f t="shared" si="2"/>
        <v/>
      </c>
      <c r="K94" s="90">
        <v>93</v>
      </c>
    </row>
    <row r="95" spans="1:11">
      <c r="A95" s="24" t="str">
        <f>IFERROR(IF(INDEX(Youth!$A:$F,MATCH('Youth Results'!$E95,Youth!$F:$F,0),1)&gt;0,INDEX(Youth!$A:$F,MATCH('Youth Results'!$E95,Youth!$F:$F,0),1),""),"")</f>
        <v/>
      </c>
      <c r="B95" s="120" t="str">
        <f>IFERROR(IF(INDEX(Youth!$A:$F,MATCH('Youth Results'!$E95,Youth!$F:$F,0),2)&gt;0,INDEX(Youth!$A:$F,MATCH('Youth Results'!$E95,Youth!$F:$F,0),2),""),"")</f>
        <v/>
      </c>
      <c r="C95" s="120" t="str">
        <f>IFERROR(IF(INDEX(Youth!$A:$F,MATCH('Youth Results'!$E95,Youth!$F:$F,0),3)&gt;0,INDEX(Youth!$A:$F,MATCH('Youth Results'!$E95,Youth!$F:$F,0),3),""),"")</f>
        <v/>
      </c>
      <c r="D95" s="121" t="str">
        <f>IFERROR(IF(SMALL(Youth!F:F,K95)&gt;1000,"nt",SMALL(Youth!F:F,K95)),"")</f>
        <v/>
      </c>
      <c r="E95" s="159" t="str">
        <f>IF(D95="nt",IFERROR(SMALL(Youth!F:F,K95),""),IFERROR(SMALL(Youth!F:F,K95),""))</f>
        <v/>
      </c>
      <c r="G95" s="130" t="str">
        <f t="shared" si="2"/>
        <v/>
      </c>
      <c r="K95" s="90">
        <v>94</v>
      </c>
    </row>
    <row r="96" spans="1:11">
      <c r="A96" s="24" t="str">
        <f>IFERROR(IF(INDEX(Youth!$A:$F,MATCH('Youth Results'!$E96,Youth!$F:$F,0),1)&gt;0,INDEX(Youth!$A:$F,MATCH('Youth Results'!$E96,Youth!$F:$F,0),1),""),"")</f>
        <v/>
      </c>
      <c r="B96" s="120" t="str">
        <f>IFERROR(IF(INDEX(Youth!$A:$F,MATCH('Youth Results'!$E96,Youth!$F:$F,0),2)&gt;0,INDEX(Youth!$A:$F,MATCH('Youth Results'!$E96,Youth!$F:$F,0),2),""),"")</f>
        <v/>
      </c>
      <c r="C96" s="120" t="str">
        <f>IFERROR(IF(INDEX(Youth!$A:$F,MATCH('Youth Results'!$E96,Youth!$F:$F,0),3)&gt;0,INDEX(Youth!$A:$F,MATCH('Youth Results'!$E96,Youth!$F:$F,0),3),""),"")</f>
        <v/>
      </c>
      <c r="D96" s="121" t="str">
        <f>IFERROR(IF(SMALL(Youth!F:F,K96)&gt;1000,"nt",SMALL(Youth!F:F,K96)),"")</f>
        <v/>
      </c>
      <c r="E96" s="159" t="str">
        <f>IF(D96="nt",IFERROR(SMALL(Youth!F:F,K96),""),IFERROR(SMALL(Youth!F:F,K96),""))</f>
        <v/>
      </c>
      <c r="G96" s="130" t="str">
        <f t="shared" si="2"/>
        <v/>
      </c>
      <c r="K96" s="90">
        <v>95</v>
      </c>
    </row>
    <row r="97" spans="1:11">
      <c r="A97" s="24" t="str">
        <f>IFERROR(IF(INDEX(Youth!$A:$F,MATCH('Youth Results'!$E97,Youth!$F:$F,0),1)&gt;0,INDEX(Youth!$A:$F,MATCH('Youth Results'!$E97,Youth!$F:$F,0),1),""),"")</f>
        <v/>
      </c>
      <c r="B97" s="120" t="str">
        <f>IFERROR(IF(INDEX(Youth!$A:$F,MATCH('Youth Results'!$E97,Youth!$F:$F,0),2)&gt;0,INDEX(Youth!$A:$F,MATCH('Youth Results'!$E97,Youth!$F:$F,0),2),""),"")</f>
        <v/>
      </c>
      <c r="C97" s="120" t="str">
        <f>IFERROR(IF(INDEX(Youth!$A:$F,MATCH('Youth Results'!$E97,Youth!$F:$F,0),3)&gt;0,INDEX(Youth!$A:$F,MATCH('Youth Results'!$E97,Youth!$F:$F,0),3),""),"")</f>
        <v/>
      </c>
      <c r="D97" s="121" t="str">
        <f>IFERROR(IF(SMALL(Youth!F:F,K97)&gt;1000,"nt",SMALL(Youth!F:F,K97)),"")</f>
        <v/>
      </c>
      <c r="E97" s="159" t="str">
        <f>IF(D97="nt",IFERROR(SMALL(Youth!F:F,K97),""),IFERROR(SMALL(Youth!F:F,K97),""))</f>
        <v/>
      </c>
      <c r="G97" s="130" t="str">
        <f t="shared" si="2"/>
        <v/>
      </c>
      <c r="K97" s="90">
        <v>96</v>
      </c>
    </row>
    <row r="98" spans="1:11">
      <c r="A98" s="24" t="str">
        <f>IFERROR(IF(INDEX(Youth!$A:$F,MATCH('Youth Results'!$E98,Youth!$F:$F,0),1)&gt;0,INDEX(Youth!$A:$F,MATCH('Youth Results'!$E98,Youth!$F:$F,0),1),""),"")</f>
        <v/>
      </c>
      <c r="B98" s="120" t="str">
        <f>IFERROR(IF(INDEX(Youth!$A:$F,MATCH('Youth Results'!$E98,Youth!$F:$F,0),2)&gt;0,INDEX(Youth!$A:$F,MATCH('Youth Results'!$E98,Youth!$F:$F,0),2),""),"")</f>
        <v/>
      </c>
      <c r="C98" s="120" t="str">
        <f>IFERROR(IF(INDEX(Youth!$A:$F,MATCH('Youth Results'!$E98,Youth!$F:$F,0),3)&gt;0,INDEX(Youth!$A:$F,MATCH('Youth Results'!$E98,Youth!$F:$F,0),3),""),"")</f>
        <v/>
      </c>
      <c r="D98" s="121" t="str">
        <f>IFERROR(IF(SMALL(Youth!F:F,K98)&gt;1000,"nt",SMALL(Youth!F:F,K98)),"")</f>
        <v/>
      </c>
      <c r="E98" s="159" t="str">
        <f>IF(D98="nt",IFERROR(SMALL(Youth!F:F,K98),""),IFERROR(SMALL(Youth!F:F,K98),""))</f>
        <v/>
      </c>
      <c r="G98" s="130" t="str">
        <f t="shared" si="2"/>
        <v/>
      </c>
      <c r="K98" s="90">
        <v>97</v>
      </c>
    </row>
    <row r="99" spans="1:11">
      <c r="A99" s="24" t="str">
        <f>IFERROR(IF(INDEX(Youth!$A:$F,MATCH('Youth Results'!$E99,Youth!$F:$F,0),1)&gt;0,INDEX(Youth!$A:$F,MATCH('Youth Results'!$E99,Youth!$F:$F,0),1),""),"")</f>
        <v/>
      </c>
      <c r="B99" s="120" t="str">
        <f>IFERROR(IF(INDEX(Youth!$A:$F,MATCH('Youth Results'!$E99,Youth!$F:$F,0),2)&gt;0,INDEX(Youth!$A:$F,MATCH('Youth Results'!$E99,Youth!$F:$F,0),2),""),"")</f>
        <v/>
      </c>
      <c r="C99" s="120" t="str">
        <f>IFERROR(IF(INDEX(Youth!$A:$F,MATCH('Youth Results'!$E99,Youth!$F:$F,0),3)&gt;0,INDEX(Youth!$A:$F,MATCH('Youth Results'!$E99,Youth!$F:$F,0),3),""),"")</f>
        <v/>
      </c>
      <c r="D99" s="121" t="str">
        <f>IFERROR(IF(SMALL(Youth!F:F,K99)&gt;1000,"nt",SMALL(Youth!F:F,K99)),"")</f>
        <v/>
      </c>
      <c r="E99" s="159" t="str">
        <f>IF(D99="nt",IFERROR(SMALL(Youth!F:F,K99),""),IFERROR(SMALL(Youth!F:F,K99),""))</f>
        <v/>
      </c>
      <c r="G99" s="130" t="str">
        <f t="shared" si="2"/>
        <v/>
      </c>
      <c r="K99" s="90">
        <v>98</v>
      </c>
    </row>
    <row r="100" spans="1:11">
      <c r="A100" s="24" t="str">
        <f>IFERROR(IF(INDEX(Youth!$A:$F,MATCH('Youth Results'!$E100,Youth!$F:$F,0),1)&gt;0,INDEX(Youth!$A:$F,MATCH('Youth Results'!$E100,Youth!$F:$F,0),1),""),"")</f>
        <v/>
      </c>
      <c r="B100" s="120" t="str">
        <f>IFERROR(IF(INDEX(Youth!$A:$F,MATCH('Youth Results'!$E100,Youth!$F:$F,0),2)&gt;0,INDEX(Youth!$A:$F,MATCH('Youth Results'!$E100,Youth!$F:$F,0),2),""),"")</f>
        <v/>
      </c>
      <c r="C100" s="120" t="str">
        <f>IFERROR(IF(INDEX(Youth!$A:$F,MATCH('Youth Results'!$E100,Youth!$F:$F,0),3)&gt;0,INDEX(Youth!$A:$F,MATCH('Youth Results'!$E100,Youth!$F:$F,0),3),""),"")</f>
        <v/>
      </c>
      <c r="D100" s="121" t="str">
        <f>IFERROR(IF(SMALL(Youth!F:F,K100)&gt;1000,"nt",SMALL(Youth!F:F,K100)),"")</f>
        <v/>
      </c>
      <c r="E100" s="159" t="str">
        <f>IF(D100="nt",IFERROR(SMALL(Youth!F:F,K100),""),IFERROR(SMALL(Youth!F:F,K100),""))</f>
        <v/>
      </c>
      <c r="G100" s="130" t="str">
        <f t="shared" si="2"/>
        <v/>
      </c>
      <c r="K100" s="90">
        <v>99</v>
      </c>
    </row>
    <row r="101" spans="1:11">
      <c r="A101" s="24" t="str">
        <f>IFERROR(IF(INDEX(Youth!$A:$F,MATCH('Youth Results'!$E101,Youth!$F:$F,0),1)&gt;0,INDEX(Youth!$A:$F,MATCH('Youth Results'!$E101,Youth!$F:$F,0),1),""),"")</f>
        <v/>
      </c>
      <c r="B101" s="120" t="str">
        <f>IFERROR(IF(INDEX(Youth!$A:$F,MATCH('Youth Results'!$E101,Youth!$F:$F,0),2)&gt;0,INDEX(Youth!$A:$F,MATCH('Youth Results'!$E101,Youth!$F:$F,0),2),""),"")</f>
        <v/>
      </c>
      <c r="C101" s="120" t="str">
        <f>IFERROR(IF(INDEX(Youth!$A:$F,MATCH('Youth Results'!$E101,Youth!$F:$F,0),3)&gt;0,INDEX(Youth!$A:$F,MATCH('Youth Results'!$E101,Youth!$F:$F,0),3),""),"")</f>
        <v/>
      </c>
      <c r="D101" s="121" t="str">
        <f>IFERROR(IF(SMALL(Youth!F:F,K101)&gt;1000,"nt",SMALL(Youth!F:F,K101)),"")</f>
        <v/>
      </c>
      <c r="E101" s="159" t="str">
        <f>IF(D101="nt",IFERROR(SMALL(Youth!F:F,K101),""),IFERROR(SMALL(Youth!F:F,K101),""))</f>
        <v/>
      </c>
      <c r="G101" s="130" t="str">
        <f t="shared" si="2"/>
        <v/>
      </c>
      <c r="K101" s="90">
        <v>100</v>
      </c>
    </row>
    <row r="102" spans="1:11">
      <c r="A102" s="24" t="str">
        <f>IFERROR(IF(INDEX(Youth!$A:$F,MATCH('Youth Results'!$E102,Youth!$F:$F,0),1)&gt;0,INDEX(Youth!$A:$F,MATCH('Youth Results'!$E102,Youth!$F:$F,0),1),""),"")</f>
        <v/>
      </c>
      <c r="B102" s="120" t="str">
        <f>IFERROR(IF(INDEX(Youth!$A:$F,MATCH('Youth Results'!$E102,Youth!$F:$F,0),2)&gt;0,INDEX(Youth!$A:$F,MATCH('Youth Results'!$E102,Youth!$F:$F,0),2),""),"")</f>
        <v/>
      </c>
      <c r="C102" s="120" t="str">
        <f>IFERROR(IF(INDEX(Youth!$A:$F,MATCH('Youth Results'!$E102,Youth!$F:$F,0),3)&gt;0,INDEX(Youth!$A:$F,MATCH('Youth Results'!$E102,Youth!$F:$F,0),3),""),"")</f>
        <v/>
      </c>
      <c r="D102" s="121" t="str">
        <f>IFERROR(IF(SMALL(Youth!F:F,K102)&gt;1000,"nt",SMALL(Youth!F:F,K102)),"")</f>
        <v/>
      </c>
      <c r="E102" s="159" t="str">
        <f>IF(D102="nt",IFERROR(SMALL(Youth!F:F,K102),""),IFERROR(SMALL(Youth!F:F,K102),""))</f>
        <v/>
      </c>
      <c r="G102" s="130" t="str">
        <f t="shared" si="2"/>
        <v/>
      </c>
      <c r="K102" s="90">
        <v>101</v>
      </c>
    </row>
    <row r="103" spans="1:11">
      <c r="A103" s="24" t="str">
        <f>IFERROR(IF(INDEX(Youth!$A:$F,MATCH('Youth Results'!$E103,Youth!$F:$F,0),1)&gt;0,INDEX(Youth!$A:$F,MATCH('Youth Results'!$E103,Youth!$F:$F,0),1),""),"")</f>
        <v/>
      </c>
      <c r="B103" s="120" t="str">
        <f>IFERROR(IF(INDEX(Youth!$A:$F,MATCH('Youth Results'!$E103,Youth!$F:$F,0),2)&gt;0,INDEX(Youth!$A:$F,MATCH('Youth Results'!$E103,Youth!$F:$F,0),2),""),"")</f>
        <v/>
      </c>
      <c r="C103" s="120" t="str">
        <f>IFERROR(IF(INDEX(Youth!$A:$F,MATCH('Youth Results'!$E103,Youth!$F:$F,0),3)&gt;0,INDEX(Youth!$A:$F,MATCH('Youth Results'!$E103,Youth!$F:$F,0),3),""),"")</f>
        <v/>
      </c>
      <c r="D103" s="121" t="str">
        <f>IFERROR(IF(SMALL(Youth!F:F,K103)&gt;1000,"nt",SMALL(Youth!F:F,K103)),"")</f>
        <v/>
      </c>
      <c r="E103" s="159" t="str">
        <f>IF(D103="nt",IFERROR(SMALL(Youth!F:F,K103),""),IFERROR(SMALL(Youth!F:F,K103),""))</f>
        <v/>
      </c>
      <c r="G103" s="130" t="str">
        <f t="shared" si="2"/>
        <v/>
      </c>
      <c r="K103" s="90">
        <v>102</v>
      </c>
    </row>
    <row r="104" spans="1:11">
      <c r="A104" s="24" t="str">
        <f>IFERROR(IF(INDEX(Youth!$A:$F,MATCH('Youth Results'!$E104,Youth!$F:$F,0),1)&gt;0,INDEX(Youth!$A:$F,MATCH('Youth Results'!$E104,Youth!$F:$F,0),1),""),"")</f>
        <v/>
      </c>
      <c r="B104" s="120" t="str">
        <f>IFERROR(IF(INDEX(Youth!$A:$F,MATCH('Youth Results'!$E104,Youth!$F:$F,0),2)&gt;0,INDEX(Youth!$A:$F,MATCH('Youth Results'!$E104,Youth!$F:$F,0),2),""),"")</f>
        <v/>
      </c>
      <c r="C104" s="120" t="str">
        <f>IFERROR(IF(INDEX(Youth!$A:$F,MATCH('Youth Results'!$E104,Youth!$F:$F,0),3)&gt;0,INDEX(Youth!$A:$F,MATCH('Youth Results'!$E104,Youth!$F:$F,0),3),""),"")</f>
        <v/>
      </c>
      <c r="D104" s="121" t="str">
        <f>IFERROR(IF(SMALL(Youth!F:F,K104)&gt;1000,"nt",SMALL(Youth!F:F,K104)),"")</f>
        <v/>
      </c>
      <c r="E104" s="159" t="str">
        <f>IF(D104="nt",IFERROR(SMALL(Youth!F:F,K104),""),IFERROR(SMALL(Youth!F:F,K104),""))</f>
        <v/>
      </c>
      <c r="G104" s="130" t="str">
        <f t="shared" si="2"/>
        <v/>
      </c>
      <c r="K104" s="90">
        <v>103</v>
      </c>
    </row>
    <row r="105" spans="1:11">
      <c r="A105" s="24" t="str">
        <f>IFERROR(IF(INDEX(Youth!$A:$F,MATCH('Youth Results'!$E105,Youth!$F:$F,0),1)&gt;0,INDEX(Youth!$A:$F,MATCH('Youth Results'!$E105,Youth!$F:$F,0),1),""),"")</f>
        <v/>
      </c>
      <c r="B105" s="120" t="str">
        <f>IFERROR(IF(INDEX(Youth!$A:$F,MATCH('Youth Results'!$E105,Youth!$F:$F,0),2)&gt;0,INDEX(Youth!$A:$F,MATCH('Youth Results'!$E105,Youth!$F:$F,0),2),""),"")</f>
        <v/>
      </c>
      <c r="C105" s="120" t="str">
        <f>IFERROR(IF(INDEX(Youth!$A:$F,MATCH('Youth Results'!$E105,Youth!$F:$F,0),3)&gt;0,INDEX(Youth!$A:$F,MATCH('Youth Results'!$E105,Youth!$F:$F,0),3),""),"")</f>
        <v/>
      </c>
      <c r="D105" s="121" t="str">
        <f>IFERROR(IF(SMALL(Youth!F:F,K105)&gt;1000,"nt",SMALL(Youth!F:F,K105)),"")</f>
        <v/>
      </c>
      <c r="E105" s="159" t="str">
        <f>IF(D105="nt",IFERROR(SMALL(Youth!F:F,K105),""),IFERROR(SMALL(Youth!F:F,K105),""))</f>
        <v/>
      </c>
      <c r="G105" s="130" t="str">
        <f t="shared" si="2"/>
        <v/>
      </c>
      <c r="K105" s="90">
        <v>104</v>
      </c>
    </row>
    <row r="106" spans="1:11">
      <c r="A106" s="24" t="str">
        <f>IFERROR(IF(INDEX(Youth!$A:$F,MATCH('Youth Results'!$E106,Youth!$F:$F,0),1)&gt;0,INDEX(Youth!$A:$F,MATCH('Youth Results'!$E106,Youth!$F:$F,0),1),""),"")</f>
        <v/>
      </c>
      <c r="B106" s="120" t="str">
        <f>IFERROR(IF(INDEX(Youth!$A:$F,MATCH('Youth Results'!$E106,Youth!$F:$F,0),2)&gt;0,INDEX(Youth!$A:$F,MATCH('Youth Results'!$E106,Youth!$F:$F,0),2),""),"")</f>
        <v/>
      </c>
      <c r="C106" s="120" t="str">
        <f>IFERROR(IF(INDEX(Youth!$A:$F,MATCH('Youth Results'!$E106,Youth!$F:$F,0),3)&gt;0,INDEX(Youth!$A:$F,MATCH('Youth Results'!$E106,Youth!$F:$F,0),3),""),"")</f>
        <v/>
      </c>
      <c r="D106" s="121" t="str">
        <f>IFERROR(IF(SMALL(Youth!F:F,K106)&gt;1000,"nt",SMALL(Youth!F:F,K106)),"")</f>
        <v/>
      </c>
      <c r="E106" s="159" t="str">
        <f>IF(D106="nt",IFERROR(SMALL(Youth!F:F,K106),""),IFERROR(SMALL(Youth!F:F,K106),""))</f>
        <v/>
      </c>
      <c r="G106" s="130" t="str">
        <f>IFERROR(VLOOKUP(D106,$H$3:$I$7,2,FALSE),"")</f>
        <v/>
      </c>
      <c r="K106" s="90">
        <v>105</v>
      </c>
    </row>
    <row r="107" spans="1:11">
      <c r="A107" s="24" t="str">
        <f>IFERROR(IF(INDEX(Youth!$A:$F,MATCH('Youth Results'!$E107,Youth!$F:$F,0),1)&gt;0,INDEX(Youth!$A:$F,MATCH('Youth Results'!$E107,Youth!$F:$F,0),1),""),"")</f>
        <v/>
      </c>
      <c r="B107" s="120" t="str">
        <f>IFERROR(IF(INDEX(Youth!$A:$F,MATCH('Youth Results'!$E107,Youth!$F:$F,0),2)&gt;0,INDEX(Youth!$A:$F,MATCH('Youth Results'!$E107,Youth!$F:$F,0),2),""),"")</f>
        <v/>
      </c>
      <c r="C107" s="120" t="str">
        <f>IFERROR(IF(INDEX(Youth!$A:$F,MATCH('Youth Results'!$E107,Youth!$F:$F,0),3)&gt;0,INDEX(Youth!$A:$F,MATCH('Youth Results'!$E107,Youth!$F:$F,0),3),""),"")</f>
        <v/>
      </c>
      <c r="D107" s="121" t="str">
        <f>IFERROR(IF(SMALL(Youth!F:F,K107)&gt;1000,"nt",SMALL(Youth!F:F,K107)),"")</f>
        <v/>
      </c>
      <c r="E107" s="159" t="str">
        <f>IF(D107="nt",IFERROR(SMALL(Youth!F:F,K107),""),IFERROR(SMALL(Youth!F:F,K107),""))</f>
        <v/>
      </c>
      <c r="G107" s="130" t="str">
        <f t="shared" si="2"/>
        <v/>
      </c>
      <c r="K107" s="90">
        <v>106</v>
      </c>
    </row>
    <row r="108" spans="1:11">
      <c r="A108" s="24" t="str">
        <f>IFERROR(IF(INDEX(Youth!$A:$F,MATCH('Youth Results'!$E108,Youth!$F:$F,0),1)&gt;0,INDEX(Youth!$A:$F,MATCH('Youth Results'!$E108,Youth!$F:$F,0),1),""),"")</f>
        <v/>
      </c>
      <c r="B108" s="120" t="str">
        <f>IFERROR(IF(INDEX(Youth!$A:$F,MATCH('Youth Results'!$E108,Youth!$F:$F,0),2)&gt;0,INDEX(Youth!$A:$F,MATCH('Youth Results'!$E108,Youth!$F:$F,0),2),""),"")</f>
        <v/>
      </c>
      <c r="C108" s="120" t="str">
        <f>IFERROR(IF(INDEX(Youth!$A:$F,MATCH('Youth Results'!$E108,Youth!$F:$F,0),3)&gt;0,INDEX(Youth!$A:$F,MATCH('Youth Results'!$E108,Youth!$F:$F,0),3),""),"")</f>
        <v/>
      </c>
      <c r="D108" s="121" t="str">
        <f>IFERROR(IF(SMALL(Youth!F:F,K108)&gt;1000,"nt",SMALL(Youth!F:F,K108)),"")</f>
        <v/>
      </c>
      <c r="E108" s="159" t="str">
        <f>IF(D108="nt",IFERROR(SMALL(Youth!F:F,K108),""),IFERROR(SMALL(Youth!F:F,K108),""))</f>
        <v/>
      </c>
      <c r="G108" s="130" t="str">
        <f t="shared" si="2"/>
        <v/>
      </c>
      <c r="K108" s="90">
        <v>107</v>
      </c>
    </row>
    <row r="109" spans="1:11">
      <c r="A109" s="24" t="str">
        <f>IFERROR(IF(INDEX(Youth!$A:$F,MATCH('Youth Results'!$E109,Youth!$F:$F,0),1)&gt;0,INDEX(Youth!$A:$F,MATCH('Youth Results'!$E109,Youth!$F:$F,0),1),""),"")</f>
        <v/>
      </c>
      <c r="B109" s="120" t="str">
        <f>IFERROR(IF(INDEX(Youth!$A:$F,MATCH('Youth Results'!$E109,Youth!$F:$F,0),2)&gt;0,INDEX(Youth!$A:$F,MATCH('Youth Results'!$E109,Youth!$F:$F,0),2),""),"")</f>
        <v/>
      </c>
      <c r="C109" s="120" t="str">
        <f>IFERROR(IF(INDEX(Youth!$A:$F,MATCH('Youth Results'!$E109,Youth!$F:$F,0),3)&gt;0,INDEX(Youth!$A:$F,MATCH('Youth Results'!$E109,Youth!$F:$F,0),3),""),"")</f>
        <v/>
      </c>
      <c r="D109" s="121" t="str">
        <f>IFERROR(IF(SMALL(Youth!F:F,K109)&gt;1000,"nt",SMALL(Youth!F:F,K109)),"")</f>
        <v/>
      </c>
      <c r="E109" s="159" t="str">
        <f>IF(D109="nt",IFERROR(SMALL(Youth!F:F,K109),""),IFERROR(SMALL(Youth!F:F,K109),""))</f>
        <v/>
      </c>
      <c r="G109" s="130" t="str">
        <f t="shared" si="2"/>
        <v/>
      </c>
      <c r="K109" s="90">
        <v>108</v>
      </c>
    </row>
    <row r="110" spans="1:11">
      <c r="A110" s="24" t="str">
        <f>IFERROR(IF(INDEX(Youth!$A:$F,MATCH('Youth Results'!$E110,Youth!$F:$F,0),1)&gt;0,INDEX(Youth!$A:$F,MATCH('Youth Results'!$E110,Youth!$F:$F,0),1),""),"")</f>
        <v/>
      </c>
      <c r="B110" s="120" t="str">
        <f>IFERROR(IF(INDEX(Youth!$A:$F,MATCH('Youth Results'!$E110,Youth!$F:$F,0),2)&gt;0,INDEX(Youth!$A:$F,MATCH('Youth Results'!$E110,Youth!$F:$F,0),2),""),"")</f>
        <v/>
      </c>
      <c r="C110" s="120" t="str">
        <f>IFERROR(IF(INDEX(Youth!$A:$F,MATCH('Youth Results'!$E110,Youth!$F:$F,0),3)&gt;0,INDEX(Youth!$A:$F,MATCH('Youth Results'!$E110,Youth!$F:$F,0),3),""),"")</f>
        <v/>
      </c>
      <c r="D110" s="121" t="str">
        <f>IFERROR(IF(SMALL(Youth!F:F,K110)&gt;1000,"nt",SMALL(Youth!F:F,K110)),"")</f>
        <v/>
      </c>
      <c r="E110" s="159" t="str">
        <f>IF(D110="nt",IFERROR(SMALL(Youth!F:F,K110),""),IFERROR(SMALL(Youth!F:F,K110),""))</f>
        <v/>
      </c>
      <c r="G110" s="130" t="str">
        <f t="shared" si="2"/>
        <v/>
      </c>
      <c r="K110" s="90">
        <v>109</v>
      </c>
    </row>
    <row r="111" spans="1:11">
      <c r="A111" s="24" t="str">
        <f>IFERROR(IF(INDEX(Youth!$A:$F,MATCH('Youth Results'!$E111,Youth!$F:$F,0),1)&gt;0,INDEX(Youth!$A:$F,MATCH('Youth Results'!$E111,Youth!$F:$F,0),1),""),"")</f>
        <v/>
      </c>
      <c r="B111" s="120" t="str">
        <f>IFERROR(IF(INDEX(Youth!$A:$F,MATCH('Youth Results'!$E111,Youth!$F:$F,0),2)&gt;0,INDEX(Youth!$A:$F,MATCH('Youth Results'!$E111,Youth!$F:$F,0),2),""),"")</f>
        <v/>
      </c>
      <c r="C111" s="120" t="str">
        <f>IFERROR(IF(INDEX(Youth!$A:$F,MATCH('Youth Results'!$E111,Youth!$F:$F,0),3)&gt;0,INDEX(Youth!$A:$F,MATCH('Youth Results'!$E111,Youth!$F:$F,0),3),""),"")</f>
        <v/>
      </c>
      <c r="D111" s="121" t="str">
        <f>IFERROR(IF(SMALL(Youth!F:F,K111)&gt;1000,"nt",SMALL(Youth!F:F,K111)),"")</f>
        <v/>
      </c>
      <c r="E111" s="159" t="str">
        <f>IF(D111="nt",IFERROR(SMALL(Youth!F:F,K111),""),IFERROR(SMALL(Youth!F:F,K111),""))</f>
        <v/>
      </c>
      <c r="G111" s="130" t="str">
        <f t="shared" si="2"/>
        <v/>
      </c>
      <c r="K111" s="90">
        <v>110</v>
      </c>
    </row>
    <row r="112" spans="1:11">
      <c r="A112" s="24" t="str">
        <f>IFERROR(IF(INDEX(Youth!$A:$F,MATCH('Youth Results'!$E112,Youth!$F:$F,0),1)&gt;0,INDEX(Youth!$A:$F,MATCH('Youth Results'!$E112,Youth!$F:$F,0),1),""),"")</f>
        <v/>
      </c>
      <c r="B112" s="120" t="str">
        <f>IFERROR(IF(INDEX(Youth!$A:$F,MATCH('Youth Results'!$E112,Youth!$F:$F,0),2)&gt;0,INDEX(Youth!$A:$F,MATCH('Youth Results'!$E112,Youth!$F:$F,0),2),""),"")</f>
        <v/>
      </c>
      <c r="C112" s="120" t="str">
        <f>IFERROR(IF(INDEX(Youth!$A:$F,MATCH('Youth Results'!$E112,Youth!$F:$F,0),3)&gt;0,INDEX(Youth!$A:$F,MATCH('Youth Results'!$E112,Youth!$F:$F,0),3),""),"")</f>
        <v/>
      </c>
      <c r="D112" s="121" t="str">
        <f>IFERROR(IF(SMALL(Youth!F:F,K112)&gt;1000,"nt",SMALL(Youth!F:F,K112)),"")</f>
        <v/>
      </c>
      <c r="E112" s="159" t="str">
        <f>IF(D112="nt",IFERROR(SMALL(Youth!F:F,K112),""),IFERROR(SMALL(Youth!F:F,K112),""))</f>
        <v/>
      </c>
      <c r="G112" s="130" t="str">
        <f t="shared" si="2"/>
        <v/>
      </c>
      <c r="K112" s="90">
        <v>111</v>
      </c>
    </row>
    <row r="113" spans="1:11">
      <c r="A113" s="24" t="str">
        <f>IFERROR(IF(INDEX(Youth!$A:$F,MATCH('Youth Results'!$E113,Youth!$F:$F,0),1)&gt;0,INDEX(Youth!$A:$F,MATCH('Youth Results'!$E113,Youth!$F:$F,0),1),""),"")</f>
        <v/>
      </c>
      <c r="B113" s="120" t="str">
        <f>IFERROR(IF(INDEX(Youth!$A:$F,MATCH('Youth Results'!$E113,Youth!$F:$F,0),2)&gt;0,INDEX(Youth!$A:$F,MATCH('Youth Results'!$E113,Youth!$F:$F,0),2),""),"")</f>
        <v/>
      </c>
      <c r="C113" s="120" t="str">
        <f>IFERROR(IF(INDEX(Youth!$A:$F,MATCH('Youth Results'!$E113,Youth!$F:$F,0),3)&gt;0,INDEX(Youth!$A:$F,MATCH('Youth Results'!$E113,Youth!$F:$F,0),3),""),"")</f>
        <v/>
      </c>
      <c r="D113" s="121" t="str">
        <f>IFERROR(IF(SMALL(Youth!F:F,K113)&gt;1000,"nt",SMALL(Youth!F:F,K113)),"")</f>
        <v/>
      </c>
      <c r="E113" s="159" t="str">
        <f>IF(D113="nt",IFERROR(SMALL(Youth!F:F,K113),""),IFERROR(SMALL(Youth!F:F,K113),""))</f>
        <v/>
      </c>
      <c r="G113" s="130" t="str">
        <f t="shared" si="2"/>
        <v/>
      </c>
      <c r="K113" s="90">
        <v>112</v>
      </c>
    </row>
    <row r="114" spans="1:11">
      <c r="A114" s="24" t="str">
        <f>IFERROR(IF(INDEX(Youth!$A:$F,MATCH('Youth Results'!$E114,Youth!$F:$F,0),1)&gt;0,INDEX(Youth!$A:$F,MATCH('Youth Results'!$E114,Youth!$F:$F,0),1),""),"")</f>
        <v/>
      </c>
      <c r="B114" s="120" t="str">
        <f>IFERROR(IF(INDEX(Youth!$A:$F,MATCH('Youth Results'!$E114,Youth!$F:$F,0),2)&gt;0,INDEX(Youth!$A:$F,MATCH('Youth Results'!$E114,Youth!$F:$F,0),2),""),"")</f>
        <v/>
      </c>
      <c r="C114" s="120" t="str">
        <f>IFERROR(IF(INDEX(Youth!$A:$F,MATCH('Youth Results'!$E114,Youth!$F:$F,0),3)&gt;0,INDEX(Youth!$A:$F,MATCH('Youth Results'!$E114,Youth!$F:$F,0),3),""),"")</f>
        <v/>
      </c>
      <c r="D114" s="121" t="str">
        <f>IFERROR(IF(SMALL(Youth!F:F,K114)&gt;1000,"nt",SMALL(Youth!F:F,K114)),"")</f>
        <v/>
      </c>
      <c r="E114" s="159" t="str">
        <f>IF(D114="nt",IFERROR(SMALL(Youth!F:F,K114),""),IFERROR(SMALL(Youth!F:F,K114),""))</f>
        <v/>
      </c>
      <c r="G114" s="130" t="str">
        <f t="shared" si="2"/>
        <v/>
      </c>
      <c r="K114" s="90">
        <v>113</v>
      </c>
    </row>
    <row r="115" spans="1:11">
      <c r="A115" s="24" t="str">
        <f>IFERROR(IF(INDEX(Youth!$A:$F,MATCH('Youth Results'!$E115,Youth!$F:$F,0),1)&gt;0,INDEX(Youth!$A:$F,MATCH('Youth Results'!$E115,Youth!$F:$F,0),1),""),"")</f>
        <v/>
      </c>
      <c r="B115" s="120" t="str">
        <f>IFERROR(IF(INDEX(Youth!$A:$F,MATCH('Youth Results'!$E115,Youth!$F:$F,0),2)&gt;0,INDEX(Youth!$A:$F,MATCH('Youth Results'!$E115,Youth!$F:$F,0),2),""),"")</f>
        <v/>
      </c>
      <c r="C115" s="120" t="str">
        <f>IFERROR(IF(INDEX(Youth!$A:$F,MATCH('Youth Results'!$E115,Youth!$F:$F,0),3)&gt;0,INDEX(Youth!$A:$F,MATCH('Youth Results'!$E115,Youth!$F:$F,0),3),""),"")</f>
        <v/>
      </c>
      <c r="D115" s="121" t="str">
        <f>IFERROR(IF(SMALL(Youth!F:F,K115)&gt;1000,"nt",SMALL(Youth!F:F,K115)),"")</f>
        <v/>
      </c>
      <c r="E115" s="159" t="str">
        <f>IF(D115="nt",IFERROR(SMALL(Youth!F:F,K115),""),IFERROR(SMALL(Youth!F:F,K115),""))</f>
        <v/>
      </c>
      <c r="G115" s="130" t="str">
        <f t="shared" si="2"/>
        <v/>
      </c>
      <c r="K115" s="90">
        <v>114</v>
      </c>
    </row>
    <row r="116" spans="1:11">
      <c r="A116" s="24" t="str">
        <f>IFERROR(IF(INDEX(Youth!$A:$F,MATCH('Youth Results'!$E116,Youth!$F:$F,0),1)&gt;0,INDEX(Youth!$A:$F,MATCH('Youth Results'!$E116,Youth!$F:$F,0),1),""),"")</f>
        <v/>
      </c>
      <c r="B116" s="120" t="str">
        <f>IFERROR(IF(INDEX(Youth!$A:$F,MATCH('Youth Results'!$E116,Youth!$F:$F,0),2)&gt;0,INDEX(Youth!$A:$F,MATCH('Youth Results'!$E116,Youth!$F:$F,0),2),""),"")</f>
        <v/>
      </c>
      <c r="C116" s="120" t="str">
        <f>IFERROR(IF(INDEX(Youth!$A:$F,MATCH('Youth Results'!$E116,Youth!$F:$F,0),3)&gt;0,INDEX(Youth!$A:$F,MATCH('Youth Results'!$E116,Youth!$F:$F,0),3),""),"")</f>
        <v/>
      </c>
      <c r="D116" s="121" t="str">
        <f>IFERROR(IF(SMALL(Youth!F:F,K116)&gt;1000,"nt",SMALL(Youth!F:F,K116)),"")</f>
        <v/>
      </c>
      <c r="E116" s="159" t="str">
        <f>IF(D116="nt",IFERROR(SMALL(Youth!F:F,K116),""),IFERROR(SMALL(Youth!F:F,K116),""))</f>
        <v/>
      </c>
      <c r="G116" s="130" t="str">
        <f t="shared" si="2"/>
        <v/>
      </c>
      <c r="K116" s="90">
        <v>115</v>
      </c>
    </row>
    <row r="117" spans="1:11">
      <c r="A117" s="24" t="str">
        <f>IFERROR(IF(INDEX(Youth!$A:$F,MATCH('Youth Results'!$E117,Youth!$F:$F,0),1)&gt;0,INDEX(Youth!$A:$F,MATCH('Youth Results'!$E117,Youth!$F:$F,0),1),""),"")</f>
        <v/>
      </c>
      <c r="B117" s="120" t="str">
        <f>IFERROR(IF(INDEX(Youth!$A:$F,MATCH('Youth Results'!$E117,Youth!$F:$F,0),2)&gt;0,INDEX(Youth!$A:$F,MATCH('Youth Results'!$E117,Youth!$F:$F,0),2),""),"")</f>
        <v/>
      </c>
      <c r="C117" s="120" t="str">
        <f>IFERROR(IF(INDEX(Youth!$A:$F,MATCH('Youth Results'!$E117,Youth!$F:$F,0),3)&gt;0,INDEX(Youth!$A:$F,MATCH('Youth Results'!$E117,Youth!$F:$F,0),3),""),"")</f>
        <v/>
      </c>
      <c r="D117" s="121" t="str">
        <f>IFERROR(IF(SMALL(Youth!F:F,K117)&gt;1000,"nt",SMALL(Youth!F:F,K117)),"")</f>
        <v/>
      </c>
      <c r="E117" s="159" t="str">
        <f>IF(D117="nt",IFERROR(SMALL(Youth!F:F,K117),""),IFERROR(SMALL(Youth!F:F,K117),""))</f>
        <v/>
      </c>
      <c r="G117" s="130" t="str">
        <f t="shared" si="2"/>
        <v/>
      </c>
      <c r="K117" s="90">
        <v>116</v>
      </c>
    </row>
    <row r="118" spans="1:11">
      <c r="A118" s="24" t="str">
        <f>IFERROR(IF(INDEX(Youth!$A:$F,MATCH('Youth Results'!$E118,Youth!$F:$F,0),1)&gt;0,INDEX(Youth!$A:$F,MATCH('Youth Results'!$E118,Youth!$F:$F,0),1),""),"")</f>
        <v/>
      </c>
      <c r="B118" s="120" t="str">
        <f>IFERROR(IF(INDEX(Youth!$A:$F,MATCH('Youth Results'!$E118,Youth!$F:$F,0),2)&gt;0,INDEX(Youth!$A:$F,MATCH('Youth Results'!$E118,Youth!$F:$F,0),2),""),"")</f>
        <v/>
      </c>
      <c r="C118" s="120" t="str">
        <f>IFERROR(IF(INDEX(Youth!$A:$F,MATCH('Youth Results'!$E118,Youth!$F:$F,0),3)&gt;0,INDEX(Youth!$A:$F,MATCH('Youth Results'!$E118,Youth!$F:$F,0),3),""),"")</f>
        <v/>
      </c>
      <c r="D118" s="121" t="str">
        <f>IFERROR(IF(SMALL(Youth!F:F,K118)&gt;1000,"nt",SMALL(Youth!F:F,K118)),"")</f>
        <v/>
      </c>
      <c r="E118" s="159" t="str">
        <f>IF(D118="nt",IFERROR(SMALL(Youth!F:F,K118),""),IFERROR(SMALL(Youth!F:F,K118),""))</f>
        <v/>
      </c>
      <c r="G118" s="130" t="str">
        <f t="shared" si="2"/>
        <v/>
      </c>
      <c r="K118" s="90">
        <v>117</v>
      </c>
    </row>
    <row r="119" spans="1:11">
      <c r="A119" s="24" t="str">
        <f>IFERROR(IF(INDEX(Youth!$A:$F,MATCH('Youth Results'!$E119,Youth!$F:$F,0),1)&gt;0,INDEX(Youth!$A:$F,MATCH('Youth Results'!$E119,Youth!$F:$F,0),1),""),"")</f>
        <v/>
      </c>
      <c r="B119" s="120" t="str">
        <f>IFERROR(IF(INDEX(Youth!$A:$F,MATCH('Youth Results'!$E119,Youth!$F:$F,0),2)&gt;0,INDEX(Youth!$A:$F,MATCH('Youth Results'!$E119,Youth!$F:$F,0),2),""),"")</f>
        <v/>
      </c>
      <c r="C119" s="120" t="str">
        <f>IFERROR(IF(INDEX(Youth!$A:$F,MATCH('Youth Results'!$E119,Youth!$F:$F,0),3)&gt;0,INDEX(Youth!$A:$F,MATCH('Youth Results'!$E119,Youth!$F:$F,0),3),""),"")</f>
        <v/>
      </c>
      <c r="D119" s="121" t="str">
        <f>IFERROR(IF(SMALL(Youth!F:F,K119)&gt;1000,"nt",SMALL(Youth!F:F,K119)),"")</f>
        <v/>
      </c>
      <c r="E119" s="159" t="str">
        <f>IF(D119="nt",IFERROR(SMALL(Youth!F:F,K119),""),IFERROR(SMALL(Youth!F:F,K119),""))</f>
        <v/>
      </c>
      <c r="G119" s="130" t="str">
        <f t="shared" si="2"/>
        <v/>
      </c>
      <c r="K119" s="90">
        <v>118</v>
      </c>
    </row>
    <row r="120" spans="1:11">
      <c r="A120" s="24" t="str">
        <f>IFERROR(IF(INDEX(Youth!$A:$F,MATCH('Youth Results'!$E120,Youth!$F:$F,0),1)&gt;0,INDEX(Youth!$A:$F,MATCH('Youth Results'!$E120,Youth!$F:$F,0),1),""),"")</f>
        <v/>
      </c>
      <c r="B120" s="120" t="str">
        <f>IFERROR(IF(INDEX(Youth!$A:$F,MATCH('Youth Results'!$E120,Youth!$F:$F,0),2)&gt;0,INDEX(Youth!$A:$F,MATCH('Youth Results'!$E120,Youth!$F:$F,0),2),""),"")</f>
        <v/>
      </c>
      <c r="C120" s="120" t="str">
        <f>IFERROR(IF(INDEX(Youth!$A:$F,MATCH('Youth Results'!$E120,Youth!$F:$F,0),3)&gt;0,INDEX(Youth!$A:$F,MATCH('Youth Results'!$E120,Youth!$F:$F,0),3),""),"")</f>
        <v/>
      </c>
      <c r="D120" s="121" t="str">
        <f>IFERROR(IF(SMALL(Youth!F:F,K120)&gt;1000,"nt",SMALL(Youth!F:F,K120)),"")</f>
        <v/>
      </c>
      <c r="E120" s="159" t="str">
        <f>IF(D120="nt",IFERROR(SMALL(Youth!F:F,K120),""),IFERROR(SMALL(Youth!F:F,K120),""))</f>
        <v/>
      </c>
      <c r="G120" s="130" t="str">
        <f t="shared" si="2"/>
        <v/>
      </c>
      <c r="K120" s="90">
        <v>119</v>
      </c>
    </row>
    <row r="121" spans="1:11">
      <c r="A121" s="24" t="str">
        <f>IFERROR(IF(INDEX(Youth!$A:$F,MATCH('Youth Results'!$E121,Youth!$F:$F,0),1)&gt;0,INDEX(Youth!$A:$F,MATCH('Youth Results'!$E121,Youth!$F:$F,0),1),""),"")</f>
        <v/>
      </c>
      <c r="B121" s="120" t="str">
        <f>IFERROR(IF(INDEX(Youth!$A:$F,MATCH('Youth Results'!$E121,Youth!$F:$F,0),2)&gt;0,INDEX(Youth!$A:$F,MATCH('Youth Results'!$E121,Youth!$F:$F,0),2),""),"")</f>
        <v/>
      </c>
      <c r="C121" s="120" t="str">
        <f>IFERROR(IF(INDEX(Youth!$A:$F,MATCH('Youth Results'!$E121,Youth!$F:$F,0),3)&gt;0,INDEX(Youth!$A:$F,MATCH('Youth Results'!$E121,Youth!$F:$F,0),3),""),"")</f>
        <v/>
      </c>
      <c r="D121" s="121" t="str">
        <f>IFERROR(IF(SMALL(Youth!F:F,K121)&gt;1000,"nt",SMALL(Youth!F:F,K121)),"")</f>
        <v/>
      </c>
      <c r="E121" s="159" t="str">
        <f>IF(D121="nt",IFERROR(SMALL(Youth!F:F,K121),""),IFERROR(SMALL(Youth!F:F,K121),""))</f>
        <v/>
      </c>
      <c r="G121" s="130" t="str">
        <f t="shared" si="2"/>
        <v/>
      </c>
      <c r="K121" s="90">
        <v>120</v>
      </c>
    </row>
    <row r="122" spans="1:11">
      <c r="A122" s="24" t="str">
        <f>IFERROR(IF(INDEX(Youth!$A:$F,MATCH('Youth Results'!$E122,Youth!$F:$F,0),1)&gt;0,INDEX(Youth!$A:$F,MATCH('Youth Results'!$E122,Youth!$F:$F,0),1),""),"")</f>
        <v/>
      </c>
      <c r="B122" s="120" t="str">
        <f>IFERROR(IF(INDEX(Youth!$A:$F,MATCH('Youth Results'!$E122,Youth!$F:$F,0),2)&gt;0,INDEX(Youth!$A:$F,MATCH('Youth Results'!$E122,Youth!$F:$F,0),2),""),"")</f>
        <v/>
      </c>
      <c r="C122" s="120" t="str">
        <f>IFERROR(IF(INDEX(Youth!$A:$F,MATCH('Youth Results'!$E122,Youth!$F:$F,0),3)&gt;0,INDEX(Youth!$A:$F,MATCH('Youth Results'!$E122,Youth!$F:$F,0),3),""),"")</f>
        <v/>
      </c>
      <c r="D122" s="121" t="str">
        <f>IFERROR(IF(SMALL(Youth!F:F,K122)&gt;1000,"nt",SMALL(Youth!F:F,K122)),"")</f>
        <v/>
      </c>
      <c r="E122" s="159" t="str">
        <f>IF(D122="nt",IFERROR(SMALL(Youth!F:F,K122),""),IFERROR(SMALL(Youth!F:F,K122),""))</f>
        <v/>
      </c>
      <c r="G122" s="130" t="str">
        <f t="shared" si="2"/>
        <v/>
      </c>
      <c r="K122" s="90">
        <v>121</v>
      </c>
    </row>
    <row r="123" spans="1:11">
      <c r="A123" s="24" t="str">
        <f>IFERROR(IF(INDEX(Youth!$A:$F,MATCH('Youth Results'!$E123,Youth!$F:$F,0),1)&gt;0,INDEX(Youth!$A:$F,MATCH('Youth Results'!$E123,Youth!$F:$F,0),1),""),"")</f>
        <v/>
      </c>
      <c r="B123" s="120" t="str">
        <f>IFERROR(IF(INDEX(Youth!$A:$F,MATCH('Youth Results'!$E123,Youth!$F:$F,0),2)&gt;0,INDEX(Youth!$A:$F,MATCH('Youth Results'!$E123,Youth!$F:$F,0),2),""),"")</f>
        <v/>
      </c>
      <c r="C123" s="120" t="str">
        <f>IFERROR(IF(INDEX(Youth!$A:$F,MATCH('Youth Results'!$E123,Youth!$F:$F,0),3)&gt;0,INDEX(Youth!$A:$F,MATCH('Youth Results'!$E123,Youth!$F:$F,0),3),""),"")</f>
        <v/>
      </c>
      <c r="D123" s="121" t="str">
        <f>IFERROR(IF(SMALL(Youth!F:F,K123)&gt;1000,"nt",SMALL(Youth!F:F,K123)),"")</f>
        <v/>
      </c>
      <c r="E123" s="159" t="str">
        <f>IF(D123="nt",IFERROR(SMALL(Youth!F:F,K123),""),IFERROR(SMALL(Youth!F:F,K123),""))</f>
        <v/>
      </c>
      <c r="G123" s="130" t="str">
        <f t="shared" si="2"/>
        <v/>
      </c>
      <c r="K123" s="90">
        <v>122</v>
      </c>
    </row>
    <row r="124" spans="1:11">
      <c r="A124" s="24" t="str">
        <f>IFERROR(IF(INDEX(Youth!$A:$F,MATCH('Youth Results'!$E124,Youth!$F:$F,0),1)&gt;0,INDEX(Youth!$A:$F,MATCH('Youth Results'!$E124,Youth!$F:$F,0),1),""),"")</f>
        <v/>
      </c>
      <c r="B124" s="120" t="str">
        <f>IFERROR(IF(INDEX(Youth!$A:$F,MATCH('Youth Results'!$E124,Youth!$F:$F,0),2)&gt;0,INDEX(Youth!$A:$F,MATCH('Youth Results'!$E124,Youth!$F:$F,0),2),""),"")</f>
        <v/>
      </c>
      <c r="C124" s="120" t="str">
        <f>IFERROR(IF(INDEX(Youth!$A:$F,MATCH('Youth Results'!$E124,Youth!$F:$F,0),3)&gt;0,INDEX(Youth!$A:$F,MATCH('Youth Results'!$E124,Youth!$F:$F,0),3),""),"")</f>
        <v/>
      </c>
      <c r="D124" s="121" t="str">
        <f>IFERROR(IF(SMALL(Youth!F:F,K124)&gt;1000,"nt",SMALL(Youth!F:F,K124)),"")</f>
        <v/>
      </c>
      <c r="E124" s="159" t="str">
        <f>IF(D124="nt",IFERROR(SMALL(Youth!F:F,K124),""),IFERROR(SMALL(Youth!F:F,K124),""))</f>
        <v/>
      </c>
      <c r="G124" s="130" t="str">
        <f t="shared" si="2"/>
        <v/>
      </c>
      <c r="K124" s="90">
        <v>123</v>
      </c>
    </row>
    <row r="125" spans="1:11">
      <c r="A125" s="24" t="str">
        <f>IFERROR(IF(INDEX(Youth!$A:$F,MATCH('Youth Results'!$E125,Youth!$F:$F,0),1)&gt;0,INDEX(Youth!$A:$F,MATCH('Youth Results'!$E125,Youth!$F:$F,0),1),""),"")</f>
        <v/>
      </c>
      <c r="B125" s="120" t="str">
        <f>IFERROR(IF(INDEX(Youth!$A:$F,MATCH('Youth Results'!$E125,Youth!$F:$F,0),2)&gt;0,INDEX(Youth!$A:$F,MATCH('Youth Results'!$E125,Youth!$F:$F,0),2),""),"")</f>
        <v/>
      </c>
      <c r="C125" s="120" t="str">
        <f>IFERROR(IF(INDEX(Youth!$A:$F,MATCH('Youth Results'!$E125,Youth!$F:$F,0),3)&gt;0,INDEX(Youth!$A:$F,MATCH('Youth Results'!$E125,Youth!$F:$F,0),3),""),"")</f>
        <v/>
      </c>
      <c r="D125" s="121" t="str">
        <f>IFERROR(IF(SMALL(Youth!F:F,K125)&gt;1000,"nt",SMALL(Youth!F:F,K125)),"")</f>
        <v/>
      </c>
      <c r="E125" s="159" t="str">
        <f>IF(D125="nt",IFERROR(SMALL(Youth!F:F,K125),""),IFERROR(SMALL(Youth!F:F,K125),""))</f>
        <v/>
      </c>
      <c r="G125" s="130" t="str">
        <f t="shared" si="2"/>
        <v/>
      </c>
      <c r="K125" s="90">
        <v>124</v>
      </c>
    </row>
    <row r="126" spans="1:11">
      <c r="A126" s="24" t="str">
        <f>IFERROR(IF(INDEX(Youth!$A:$F,MATCH('Youth Results'!$E126,Youth!$F:$F,0),1)&gt;0,INDEX(Youth!$A:$F,MATCH('Youth Results'!$E126,Youth!$F:$F,0),1),""),"")</f>
        <v/>
      </c>
      <c r="B126" s="120" t="str">
        <f>IFERROR(IF(INDEX(Youth!$A:$F,MATCH('Youth Results'!$E126,Youth!$F:$F,0),2)&gt;0,INDEX(Youth!$A:$F,MATCH('Youth Results'!$E126,Youth!$F:$F,0),2),""),"")</f>
        <v/>
      </c>
      <c r="C126" s="120" t="str">
        <f>IFERROR(IF(INDEX(Youth!$A:$F,MATCH('Youth Results'!$E126,Youth!$F:$F,0),3)&gt;0,INDEX(Youth!$A:$F,MATCH('Youth Results'!$E126,Youth!$F:$F,0),3),""),"")</f>
        <v/>
      </c>
      <c r="D126" s="121" t="str">
        <f>IFERROR(IF(SMALL(Youth!F:F,K126)&gt;1000,"nt",SMALL(Youth!F:F,K126)),"")</f>
        <v/>
      </c>
      <c r="E126" s="159" t="str">
        <f>IF(D126="nt",IFERROR(SMALL(Youth!F:F,K126),""),IFERROR(SMALL(Youth!F:F,K126),""))</f>
        <v/>
      </c>
      <c r="G126" s="130" t="str">
        <f t="shared" si="2"/>
        <v/>
      </c>
      <c r="K126" s="90">
        <v>125</v>
      </c>
    </row>
    <row r="127" spans="1:11">
      <c r="A127" s="24" t="str">
        <f>IFERROR(IF(INDEX(Youth!$A:$F,MATCH('Youth Results'!$E127,Youth!$F:$F,0),1)&gt;0,INDEX(Youth!$A:$F,MATCH('Youth Results'!$E127,Youth!$F:$F,0),1),""),"")</f>
        <v/>
      </c>
      <c r="B127" s="120" t="str">
        <f>IFERROR(IF(INDEX(Youth!$A:$F,MATCH('Youth Results'!$E127,Youth!$F:$F,0),2)&gt;0,INDEX(Youth!$A:$F,MATCH('Youth Results'!$E127,Youth!$F:$F,0),2),""),"")</f>
        <v/>
      </c>
      <c r="C127" s="120" t="str">
        <f>IFERROR(IF(INDEX(Youth!$A:$F,MATCH('Youth Results'!$E127,Youth!$F:$F,0),3)&gt;0,INDEX(Youth!$A:$F,MATCH('Youth Results'!$E127,Youth!$F:$F,0),3),""),"")</f>
        <v/>
      </c>
      <c r="D127" s="121" t="str">
        <f>IFERROR(IF(SMALL(Youth!F:F,K127)&gt;1000,"nt",SMALL(Youth!F:F,K127)),"")</f>
        <v/>
      </c>
      <c r="E127" s="159" t="str">
        <f>IF(D127="nt",IFERROR(SMALL(Youth!F:F,K127),""),IFERROR(SMALL(Youth!F:F,K127),""))</f>
        <v/>
      </c>
      <c r="G127" s="130" t="str">
        <f t="shared" si="2"/>
        <v/>
      </c>
      <c r="K127" s="90">
        <v>126</v>
      </c>
    </row>
    <row r="128" spans="1:11">
      <c r="A128" s="24" t="str">
        <f>IFERROR(IF(INDEX(Youth!$A:$F,MATCH('Youth Results'!$E128,Youth!$F:$F,0),1)&gt;0,INDEX(Youth!$A:$F,MATCH('Youth Results'!$E128,Youth!$F:$F,0),1),""),"")</f>
        <v/>
      </c>
      <c r="B128" s="120" t="str">
        <f>IFERROR(IF(INDEX(Youth!$A:$F,MATCH('Youth Results'!$E128,Youth!$F:$F,0),2)&gt;0,INDEX(Youth!$A:$F,MATCH('Youth Results'!$E128,Youth!$F:$F,0),2),""),"")</f>
        <v/>
      </c>
      <c r="C128" s="120" t="str">
        <f>IFERROR(IF(INDEX(Youth!$A:$F,MATCH('Youth Results'!$E128,Youth!$F:$F,0),3)&gt;0,INDEX(Youth!$A:$F,MATCH('Youth Results'!$E128,Youth!$F:$F,0),3),""),"")</f>
        <v/>
      </c>
      <c r="D128" s="121" t="str">
        <f>IFERROR(IF(SMALL(Youth!F:F,K128)&gt;1000,"nt",SMALL(Youth!F:F,K128)),"")</f>
        <v/>
      </c>
      <c r="E128" s="159" t="str">
        <f>IF(D128="nt",IFERROR(SMALL(Youth!F:F,K128),""),IFERROR(SMALL(Youth!F:F,K128),""))</f>
        <v/>
      </c>
      <c r="G128" s="130" t="str">
        <f t="shared" si="2"/>
        <v/>
      </c>
      <c r="K128" s="90">
        <v>127</v>
      </c>
    </row>
    <row r="129" spans="1:11">
      <c r="A129" s="24" t="str">
        <f>IFERROR(IF(INDEX(Youth!$A:$F,MATCH('Youth Results'!$E129,Youth!$F:$F,0),1)&gt;0,INDEX(Youth!$A:$F,MATCH('Youth Results'!$E129,Youth!$F:$F,0),1),""),"")</f>
        <v/>
      </c>
      <c r="B129" s="120" t="str">
        <f>IFERROR(IF(INDEX(Youth!$A:$F,MATCH('Youth Results'!$E129,Youth!$F:$F,0),2)&gt;0,INDEX(Youth!$A:$F,MATCH('Youth Results'!$E129,Youth!$F:$F,0),2),""),"")</f>
        <v/>
      </c>
      <c r="C129" s="120" t="str">
        <f>IFERROR(IF(INDEX(Youth!$A:$F,MATCH('Youth Results'!$E129,Youth!$F:$F,0),3)&gt;0,INDEX(Youth!$A:$F,MATCH('Youth Results'!$E129,Youth!$F:$F,0),3),""),"")</f>
        <v/>
      </c>
      <c r="D129" s="121" t="str">
        <f>IFERROR(IF(SMALL(Youth!F:F,K129)&gt;1000,"nt",SMALL(Youth!F:F,K129)),"")</f>
        <v/>
      </c>
      <c r="E129" s="159" t="str">
        <f>IF(D129="nt",IFERROR(SMALL(Youth!F:F,K129),""),IFERROR(SMALL(Youth!F:F,K129),""))</f>
        <v/>
      </c>
      <c r="G129" s="130" t="str">
        <f t="shared" si="2"/>
        <v/>
      </c>
      <c r="K129" s="90">
        <v>128</v>
      </c>
    </row>
    <row r="130" spans="1:11">
      <c r="A130" s="24" t="str">
        <f>IFERROR(IF(INDEX(Youth!$A:$F,MATCH('Youth Results'!$E130,Youth!$F:$F,0),1)&gt;0,INDEX(Youth!$A:$F,MATCH('Youth Results'!$E130,Youth!$F:$F,0),1),""),"")</f>
        <v/>
      </c>
      <c r="B130" s="120" t="str">
        <f>IFERROR(IF(INDEX(Youth!$A:$F,MATCH('Youth Results'!$E130,Youth!$F:$F,0),2)&gt;0,INDEX(Youth!$A:$F,MATCH('Youth Results'!$E130,Youth!$F:$F,0),2),""),"")</f>
        <v/>
      </c>
      <c r="C130" s="120" t="str">
        <f>IFERROR(IF(INDEX(Youth!$A:$F,MATCH('Youth Results'!$E130,Youth!$F:$F,0),3)&gt;0,INDEX(Youth!$A:$F,MATCH('Youth Results'!$E130,Youth!$F:$F,0),3),""),"")</f>
        <v/>
      </c>
      <c r="D130" s="121" t="str">
        <f>IFERROR(IF(SMALL(Youth!F:F,K130)&gt;1000,"nt",SMALL(Youth!F:F,K130)),"")</f>
        <v/>
      </c>
      <c r="E130" s="159" t="str">
        <f>IF(D130="nt",IFERROR(SMALL(Youth!F:F,K130),""),IFERROR(SMALL(Youth!F:F,K130),""))</f>
        <v/>
      </c>
      <c r="G130" s="130" t="str">
        <f t="shared" si="2"/>
        <v/>
      </c>
      <c r="K130" s="90">
        <v>129</v>
      </c>
    </row>
    <row r="131" spans="1:11">
      <c r="A131" s="24" t="str">
        <f>IFERROR(IF(INDEX(Youth!$A:$F,MATCH('Youth Results'!$E131,Youth!$F:$F,0),1)&gt;0,INDEX(Youth!$A:$F,MATCH('Youth Results'!$E131,Youth!$F:$F,0),1),""),"")</f>
        <v/>
      </c>
      <c r="B131" s="120" t="str">
        <f>IFERROR(IF(INDEX(Youth!$A:$F,MATCH('Youth Results'!$E131,Youth!$F:$F,0),2)&gt;0,INDEX(Youth!$A:$F,MATCH('Youth Results'!$E131,Youth!$F:$F,0),2),""),"")</f>
        <v/>
      </c>
      <c r="C131" s="120" t="str">
        <f>IFERROR(IF(INDEX(Youth!$A:$F,MATCH('Youth Results'!$E131,Youth!$F:$F,0),3)&gt;0,INDEX(Youth!$A:$F,MATCH('Youth Results'!$E131,Youth!$F:$F,0),3),""),"")</f>
        <v/>
      </c>
      <c r="D131" s="121" t="str">
        <f>IFERROR(IF(SMALL(Youth!F:F,K131)&gt;1000,"nt",SMALL(Youth!F:F,K131)),"")</f>
        <v/>
      </c>
      <c r="E131" s="159" t="str">
        <f>IF(D131="nt",IFERROR(SMALL(Youth!F:F,K131),""),IFERROR(SMALL(Youth!F:F,K131),""))</f>
        <v/>
      </c>
      <c r="G131" s="130" t="str">
        <f t="shared" ref="G131:G194" si="3">IFERROR(VLOOKUP(D131,$H$3:$I$7,2,FALSE),"")</f>
        <v/>
      </c>
      <c r="K131" s="90">
        <v>130</v>
      </c>
    </row>
    <row r="132" spans="1:11">
      <c r="A132" s="24" t="str">
        <f>IFERROR(IF(INDEX(Youth!$A:$F,MATCH('Youth Results'!$E132,Youth!$F:$F,0),1)&gt;0,INDEX(Youth!$A:$F,MATCH('Youth Results'!$E132,Youth!$F:$F,0),1),""),"")</f>
        <v/>
      </c>
      <c r="B132" s="120" t="str">
        <f>IFERROR(IF(INDEX(Youth!$A:$F,MATCH('Youth Results'!$E132,Youth!$F:$F,0),2)&gt;0,INDEX(Youth!$A:$F,MATCH('Youth Results'!$E132,Youth!$F:$F,0),2),""),"")</f>
        <v/>
      </c>
      <c r="C132" s="120" t="str">
        <f>IFERROR(IF(INDEX(Youth!$A:$F,MATCH('Youth Results'!$E132,Youth!$F:$F,0),3)&gt;0,INDEX(Youth!$A:$F,MATCH('Youth Results'!$E132,Youth!$F:$F,0),3),""),"")</f>
        <v/>
      </c>
      <c r="D132" s="121" t="str">
        <f>IFERROR(IF(SMALL(Youth!F:F,K132)&gt;1000,"nt",SMALL(Youth!F:F,K132)),"")</f>
        <v/>
      </c>
      <c r="E132" s="159" t="str">
        <f>IF(D132="nt",IFERROR(SMALL(Youth!F:F,K132),""),IFERROR(SMALL(Youth!F:F,K132),""))</f>
        <v/>
      </c>
      <c r="G132" s="130" t="str">
        <f t="shared" si="3"/>
        <v/>
      </c>
      <c r="K132" s="90">
        <v>131</v>
      </c>
    </row>
    <row r="133" spans="1:11">
      <c r="A133" s="24" t="str">
        <f>IFERROR(IF(INDEX(Youth!$A:$F,MATCH('Youth Results'!$E133,Youth!$F:$F,0),1)&gt;0,INDEX(Youth!$A:$F,MATCH('Youth Results'!$E133,Youth!$F:$F,0),1),""),"")</f>
        <v/>
      </c>
      <c r="B133" s="120" t="str">
        <f>IFERROR(IF(INDEX(Youth!$A:$F,MATCH('Youth Results'!$E133,Youth!$F:$F,0),2)&gt;0,INDEX(Youth!$A:$F,MATCH('Youth Results'!$E133,Youth!$F:$F,0),2),""),"")</f>
        <v/>
      </c>
      <c r="C133" s="120" t="str">
        <f>IFERROR(IF(INDEX(Youth!$A:$F,MATCH('Youth Results'!$E133,Youth!$F:$F,0),3)&gt;0,INDEX(Youth!$A:$F,MATCH('Youth Results'!$E133,Youth!$F:$F,0),3),""),"")</f>
        <v/>
      </c>
      <c r="D133" s="121" t="str">
        <f>IFERROR(IF(SMALL(Youth!F:F,K133)&gt;1000,"nt",SMALL(Youth!F:F,K133)),"")</f>
        <v/>
      </c>
      <c r="E133" s="159" t="str">
        <f>IF(D133="nt",IFERROR(SMALL(Youth!F:F,K133),""),IFERROR(SMALL(Youth!F:F,K133),""))</f>
        <v/>
      </c>
      <c r="G133" s="130" t="str">
        <f t="shared" si="3"/>
        <v/>
      </c>
      <c r="K133" s="90">
        <v>132</v>
      </c>
    </row>
    <row r="134" spans="1:11">
      <c r="A134" s="24" t="str">
        <f>IFERROR(IF(INDEX(Youth!$A:$F,MATCH('Youth Results'!$E134,Youth!$F:$F,0),1)&gt;0,INDEX(Youth!$A:$F,MATCH('Youth Results'!$E134,Youth!$F:$F,0),1),""),"")</f>
        <v/>
      </c>
      <c r="B134" s="120" t="str">
        <f>IFERROR(IF(INDEX(Youth!$A:$F,MATCH('Youth Results'!$E134,Youth!$F:$F,0),2)&gt;0,INDEX(Youth!$A:$F,MATCH('Youth Results'!$E134,Youth!$F:$F,0),2),""),"")</f>
        <v/>
      </c>
      <c r="C134" s="120" t="str">
        <f>IFERROR(IF(INDEX(Youth!$A:$F,MATCH('Youth Results'!$E134,Youth!$F:$F,0),3)&gt;0,INDEX(Youth!$A:$F,MATCH('Youth Results'!$E134,Youth!$F:$F,0),3),""),"")</f>
        <v/>
      </c>
      <c r="D134" s="121" t="str">
        <f>IFERROR(IF(SMALL(Youth!F:F,K134)&gt;1000,"nt",SMALL(Youth!F:F,K134)),"")</f>
        <v/>
      </c>
      <c r="E134" s="159" t="str">
        <f>IF(D134="nt",IFERROR(SMALL(Youth!F:F,K134),""),IFERROR(SMALL(Youth!F:F,K134),""))</f>
        <v/>
      </c>
      <c r="G134" s="130" t="str">
        <f t="shared" si="3"/>
        <v/>
      </c>
      <c r="K134" s="90">
        <v>133</v>
      </c>
    </row>
    <row r="135" spans="1:11">
      <c r="A135" s="24" t="str">
        <f>IFERROR(IF(INDEX(Youth!$A:$F,MATCH('Youth Results'!$E135,Youth!$F:$F,0),1)&gt;0,INDEX(Youth!$A:$F,MATCH('Youth Results'!$E135,Youth!$F:$F,0),1),""),"")</f>
        <v/>
      </c>
      <c r="B135" s="120" t="str">
        <f>IFERROR(IF(INDEX(Youth!$A:$F,MATCH('Youth Results'!$E135,Youth!$F:$F,0),2)&gt;0,INDEX(Youth!$A:$F,MATCH('Youth Results'!$E135,Youth!$F:$F,0),2),""),"")</f>
        <v/>
      </c>
      <c r="C135" s="120" t="str">
        <f>IFERROR(IF(INDEX(Youth!$A:$F,MATCH('Youth Results'!$E135,Youth!$F:$F,0),3)&gt;0,INDEX(Youth!$A:$F,MATCH('Youth Results'!$E135,Youth!$F:$F,0),3),""),"")</f>
        <v/>
      </c>
      <c r="D135" s="121" t="str">
        <f>IFERROR(IF(SMALL(Youth!F:F,K135)&gt;1000,"nt",SMALL(Youth!F:F,K135)),"")</f>
        <v/>
      </c>
      <c r="E135" s="159" t="str">
        <f>IF(D135="nt",IFERROR(SMALL(Youth!F:F,K135),""),IFERROR(SMALL(Youth!F:F,K135),""))</f>
        <v/>
      </c>
      <c r="G135" s="130" t="str">
        <f t="shared" si="3"/>
        <v/>
      </c>
      <c r="K135" s="90">
        <v>134</v>
      </c>
    </row>
    <row r="136" spans="1:11">
      <c r="A136" s="24" t="str">
        <f>IFERROR(IF(INDEX(Youth!$A:$F,MATCH('Youth Results'!$E136,Youth!$F:$F,0),1)&gt;0,INDEX(Youth!$A:$F,MATCH('Youth Results'!$E136,Youth!$F:$F,0),1),""),"")</f>
        <v/>
      </c>
      <c r="B136" s="120" t="str">
        <f>IFERROR(IF(INDEX(Youth!$A:$F,MATCH('Youth Results'!$E136,Youth!$F:$F,0),2)&gt;0,INDEX(Youth!$A:$F,MATCH('Youth Results'!$E136,Youth!$F:$F,0),2),""),"")</f>
        <v/>
      </c>
      <c r="C136" s="120" t="str">
        <f>IFERROR(IF(INDEX(Youth!$A:$F,MATCH('Youth Results'!$E136,Youth!$F:$F,0),3)&gt;0,INDEX(Youth!$A:$F,MATCH('Youth Results'!$E136,Youth!$F:$F,0),3),""),"")</f>
        <v/>
      </c>
      <c r="D136" s="121" t="str">
        <f>IFERROR(IF(SMALL(Youth!F:F,K136)&gt;1000,"nt",SMALL(Youth!F:F,K136)),"")</f>
        <v/>
      </c>
      <c r="E136" s="159" t="str">
        <f>IF(D136="nt",IFERROR(SMALL(Youth!F:F,K136),""),IFERROR(SMALL(Youth!F:F,K136),""))</f>
        <v/>
      </c>
      <c r="G136" s="130" t="str">
        <f t="shared" si="3"/>
        <v/>
      </c>
      <c r="K136" s="90">
        <v>135</v>
      </c>
    </row>
    <row r="137" spans="1:11">
      <c r="A137" s="24" t="str">
        <f>IFERROR(IF(INDEX(Youth!$A:$F,MATCH('Youth Results'!$E137,Youth!$F:$F,0),1)&gt;0,INDEX(Youth!$A:$F,MATCH('Youth Results'!$E137,Youth!$F:$F,0),1),""),"")</f>
        <v/>
      </c>
      <c r="B137" s="120" t="str">
        <f>IFERROR(IF(INDEX(Youth!$A:$F,MATCH('Youth Results'!$E137,Youth!$F:$F,0),2)&gt;0,INDEX(Youth!$A:$F,MATCH('Youth Results'!$E137,Youth!$F:$F,0),2),""),"")</f>
        <v/>
      </c>
      <c r="C137" s="120" t="str">
        <f>IFERROR(IF(INDEX(Youth!$A:$F,MATCH('Youth Results'!$E137,Youth!$F:$F,0),3)&gt;0,INDEX(Youth!$A:$F,MATCH('Youth Results'!$E137,Youth!$F:$F,0),3),""),"")</f>
        <v/>
      </c>
      <c r="D137" s="121" t="str">
        <f>IFERROR(IF(SMALL(Youth!F:F,K137)&gt;1000,"nt",SMALL(Youth!F:F,K137)),"")</f>
        <v/>
      </c>
      <c r="E137" s="159" t="str">
        <f>IF(D137="nt",IFERROR(SMALL(Youth!F:F,K137),""),IFERROR(SMALL(Youth!F:F,K137),""))</f>
        <v/>
      </c>
      <c r="G137" s="130" t="str">
        <f t="shared" si="3"/>
        <v/>
      </c>
      <c r="K137" s="90">
        <v>136</v>
      </c>
    </row>
    <row r="138" spans="1:11">
      <c r="A138" s="24" t="str">
        <f>IFERROR(IF(INDEX(Youth!$A:$F,MATCH('Youth Results'!$E138,Youth!$F:$F,0),1)&gt;0,INDEX(Youth!$A:$F,MATCH('Youth Results'!$E138,Youth!$F:$F,0),1),""),"")</f>
        <v/>
      </c>
      <c r="B138" s="120" t="str">
        <f>IFERROR(IF(INDEX(Youth!$A:$F,MATCH('Youth Results'!$E138,Youth!$F:$F,0),2)&gt;0,INDEX(Youth!$A:$F,MATCH('Youth Results'!$E138,Youth!$F:$F,0),2),""),"")</f>
        <v/>
      </c>
      <c r="C138" s="120" t="str">
        <f>IFERROR(IF(INDEX(Youth!$A:$F,MATCH('Youth Results'!$E138,Youth!$F:$F,0),3)&gt;0,INDEX(Youth!$A:$F,MATCH('Youth Results'!$E138,Youth!$F:$F,0),3),""),"")</f>
        <v/>
      </c>
      <c r="D138" s="121" t="str">
        <f>IFERROR(IF(SMALL(Youth!F:F,K138)&gt;1000,"nt",SMALL(Youth!F:F,K138)),"")</f>
        <v/>
      </c>
      <c r="E138" s="159" t="str">
        <f>IF(D138="nt",IFERROR(SMALL(Youth!F:F,K138),""),IFERROR(SMALL(Youth!F:F,K138),""))</f>
        <v/>
      </c>
      <c r="G138" s="130" t="str">
        <f t="shared" si="3"/>
        <v/>
      </c>
      <c r="K138" s="90">
        <v>137</v>
      </c>
    </row>
    <row r="139" spans="1:11">
      <c r="A139" s="24" t="str">
        <f>IFERROR(IF(INDEX(Youth!$A:$F,MATCH('Youth Results'!$E139,Youth!$F:$F,0),1)&gt;0,INDEX(Youth!$A:$F,MATCH('Youth Results'!$E139,Youth!$F:$F,0),1),""),"")</f>
        <v/>
      </c>
      <c r="B139" s="120" t="str">
        <f>IFERROR(IF(INDEX(Youth!$A:$F,MATCH('Youth Results'!$E139,Youth!$F:$F,0),2)&gt;0,INDEX(Youth!$A:$F,MATCH('Youth Results'!$E139,Youth!$F:$F,0),2),""),"")</f>
        <v/>
      </c>
      <c r="C139" s="120" t="str">
        <f>IFERROR(IF(INDEX(Youth!$A:$F,MATCH('Youth Results'!$E139,Youth!$F:$F,0),3)&gt;0,INDEX(Youth!$A:$F,MATCH('Youth Results'!$E139,Youth!$F:$F,0),3),""),"")</f>
        <v/>
      </c>
      <c r="D139" s="121" t="str">
        <f>IFERROR(IF(SMALL(Youth!F:F,K139)&gt;1000,"nt",SMALL(Youth!F:F,K139)),"")</f>
        <v/>
      </c>
      <c r="E139" s="159" t="str">
        <f>IF(D139="nt",IFERROR(SMALL(Youth!F:F,K139),""),IFERROR(SMALL(Youth!F:F,K139),""))</f>
        <v/>
      </c>
      <c r="G139" s="130" t="str">
        <f t="shared" si="3"/>
        <v/>
      </c>
      <c r="K139" s="90">
        <v>138</v>
      </c>
    </row>
    <row r="140" spans="1:11">
      <c r="A140" s="24" t="str">
        <f>IFERROR(IF(INDEX(Youth!$A:$F,MATCH('Youth Results'!$E140,Youth!$F:$F,0),1)&gt;0,INDEX(Youth!$A:$F,MATCH('Youth Results'!$E140,Youth!$F:$F,0),1),""),"")</f>
        <v/>
      </c>
      <c r="B140" s="120" t="str">
        <f>IFERROR(IF(INDEX(Youth!$A:$F,MATCH('Youth Results'!$E140,Youth!$F:$F,0),2)&gt;0,INDEX(Youth!$A:$F,MATCH('Youth Results'!$E140,Youth!$F:$F,0),2),""),"")</f>
        <v/>
      </c>
      <c r="C140" s="120" t="str">
        <f>IFERROR(IF(INDEX(Youth!$A:$F,MATCH('Youth Results'!$E140,Youth!$F:$F,0),3)&gt;0,INDEX(Youth!$A:$F,MATCH('Youth Results'!$E140,Youth!$F:$F,0),3),""),"")</f>
        <v/>
      </c>
      <c r="D140" s="121" t="str">
        <f>IFERROR(IF(SMALL(Youth!F:F,K140)&gt;1000,"nt",SMALL(Youth!F:F,K140)),"")</f>
        <v/>
      </c>
      <c r="E140" s="159" t="str">
        <f>IF(D140="nt",IFERROR(SMALL(Youth!F:F,K140),""),IFERROR(SMALL(Youth!F:F,K140),""))</f>
        <v/>
      </c>
      <c r="G140" s="130" t="str">
        <f t="shared" si="3"/>
        <v/>
      </c>
      <c r="K140" s="90">
        <v>139</v>
      </c>
    </row>
    <row r="141" spans="1:11">
      <c r="A141" s="24" t="str">
        <f>IFERROR(IF(INDEX(Youth!$A:$F,MATCH('Youth Results'!$E141,Youth!$F:$F,0),1)&gt;0,INDEX(Youth!$A:$F,MATCH('Youth Results'!$E141,Youth!$F:$F,0),1),""),"")</f>
        <v/>
      </c>
      <c r="B141" s="120" t="str">
        <f>IFERROR(IF(INDEX(Youth!$A:$F,MATCH('Youth Results'!$E141,Youth!$F:$F,0),2)&gt;0,INDEX(Youth!$A:$F,MATCH('Youth Results'!$E141,Youth!$F:$F,0),2),""),"")</f>
        <v/>
      </c>
      <c r="C141" s="120" t="str">
        <f>IFERROR(IF(INDEX(Youth!$A:$F,MATCH('Youth Results'!$E141,Youth!$F:$F,0),3)&gt;0,INDEX(Youth!$A:$F,MATCH('Youth Results'!$E141,Youth!$F:$F,0),3),""),"")</f>
        <v/>
      </c>
      <c r="D141" s="121" t="str">
        <f>IFERROR(IF(SMALL(Youth!F:F,K141)&gt;1000,"nt",SMALL(Youth!F:F,K141)),"")</f>
        <v/>
      </c>
      <c r="E141" s="159" t="str">
        <f>IF(D141="nt",IFERROR(SMALL(Youth!F:F,K141),""),IFERROR(SMALL(Youth!F:F,K141),""))</f>
        <v/>
      </c>
      <c r="G141" s="130" t="str">
        <f t="shared" si="3"/>
        <v/>
      </c>
      <c r="K141" s="90">
        <v>140</v>
      </c>
    </row>
    <row r="142" spans="1:11">
      <c r="A142" s="24" t="str">
        <f>IFERROR(IF(INDEX(Youth!$A:$F,MATCH('Youth Results'!$E142,Youth!$F:$F,0),1)&gt;0,INDEX(Youth!$A:$F,MATCH('Youth Results'!$E142,Youth!$F:$F,0),1),""),"")</f>
        <v/>
      </c>
      <c r="B142" s="120" t="str">
        <f>IFERROR(IF(INDEX(Youth!$A:$F,MATCH('Youth Results'!$E142,Youth!$F:$F,0),2)&gt;0,INDEX(Youth!$A:$F,MATCH('Youth Results'!$E142,Youth!$F:$F,0),2),""),"")</f>
        <v/>
      </c>
      <c r="C142" s="120" t="str">
        <f>IFERROR(IF(INDEX(Youth!$A:$F,MATCH('Youth Results'!$E142,Youth!$F:$F,0),3)&gt;0,INDEX(Youth!$A:$F,MATCH('Youth Results'!$E142,Youth!$F:$F,0),3),""),"")</f>
        <v/>
      </c>
      <c r="D142" s="121" t="str">
        <f>IFERROR(IF(SMALL(Youth!F:F,K142)&gt;1000,"nt",SMALL(Youth!F:F,K142)),"")</f>
        <v/>
      </c>
      <c r="E142" s="159" t="str">
        <f>IF(D142="nt",IFERROR(SMALL(Youth!F:F,K142),""),IFERROR(SMALL(Youth!F:F,K142),""))</f>
        <v/>
      </c>
      <c r="G142" s="130" t="str">
        <f t="shared" si="3"/>
        <v/>
      </c>
      <c r="K142" s="90">
        <v>141</v>
      </c>
    </row>
    <row r="143" spans="1:11">
      <c r="A143" s="24" t="str">
        <f>IFERROR(IF(INDEX(Youth!$A:$F,MATCH('Youth Results'!$E143,Youth!$F:$F,0),1)&gt;0,INDEX(Youth!$A:$F,MATCH('Youth Results'!$E143,Youth!$F:$F,0),1),""),"")</f>
        <v/>
      </c>
      <c r="B143" s="120" t="str">
        <f>IFERROR(IF(INDEX(Youth!$A:$F,MATCH('Youth Results'!$E143,Youth!$F:$F,0),2)&gt;0,INDEX(Youth!$A:$F,MATCH('Youth Results'!$E143,Youth!$F:$F,0),2),""),"")</f>
        <v/>
      </c>
      <c r="C143" s="120" t="str">
        <f>IFERROR(IF(INDEX(Youth!$A:$F,MATCH('Youth Results'!$E143,Youth!$F:$F,0),3)&gt;0,INDEX(Youth!$A:$F,MATCH('Youth Results'!$E143,Youth!$F:$F,0),3),""),"")</f>
        <v/>
      </c>
      <c r="D143" s="121" t="str">
        <f>IFERROR(IF(SMALL(Youth!F:F,K143)&gt;1000,"nt",SMALL(Youth!F:F,K143)),"")</f>
        <v/>
      </c>
      <c r="E143" s="159" t="str">
        <f>IF(D143="nt",IFERROR(SMALL(Youth!F:F,K143),""),IFERROR(SMALL(Youth!F:F,K143),""))</f>
        <v/>
      </c>
      <c r="G143" s="130" t="str">
        <f t="shared" si="3"/>
        <v/>
      </c>
      <c r="K143" s="90">
        <v>142</v>
      </c>
    </row>
    <row r="144" spans="1:11">
      <c r="A144" s="24" t="str">
        <f>IFERROR(IF(INDEX(Youth!$A:$F,MATCH('Youth Results'!$E144,Youth!$F:$F,0),1)&gt;0,INDEX(Youth!$A:$F,MATCH('Youth Results'!$E144,Youth!$F:$F,0),1),""),"")</f>
        <v/>
      </c>
      <c r="B144" s="120" t="str">
        <f>IFERROR(IF(INDEX(Youth!$A:$F,MATCH('Youth Results'!$E144,Youth!$F:$F,0),2)&gt;0,INDEX(Youth!$A:$F,MATCH('Youth Results'!$E144,Youth!$F:$F,0),2),""),"")</f>
        <v/>
      </c>
      <c r="C144" s="120" t="str">
        <f>IFERROR(IF(INDEX(Youth!$A:$F,MATCH('Youth Results'!$E144,Youth!$F:$F,0),3)&gt;0,INDEX(Youth!$A:$F,MATCH('Youth Results'!$E144,Youth!$F:$F,0),3),""),"")</f>
        <v/>
      </c>
      <c r="D144" s="121" t="str">
        <f>IFERROR(IF(SMALL(Youth!F:F,K144)&gt;1000,"nt",SMALL(Youth!F:F,K144)),"")</f>
        <v/>
      </c>
      <c r="E144" s="159" t="str">
        <f>IF(D144="nt",IFERROR(SMALL(Youth!F:F,K144),""),IFERROR(SMALL(Youth!F:F,K144),""))</f>
        <v/>
      </c>
      <c r="G144" s="130" t="str">
        <f t="shared" si="3"/>
        <v/>
      </c>
      <c r="K144" s="90">
        <v>143</v>
      </c>
    </row>
    <row r="145" spans="1:11">
      <c r="A145" s="24" t="str">
        <f>IFERROR(IF(INDEX(Youth!$A:$F,MATCH('Youth Results'!$E145,Youth!$F:$F,0),1)&gt;0,INDEX(Youth!$A:$F,MATCH('Youth Results'!$E145,Youth!$F:$F,0),1),""),"")</f>
        <v/>
      </c>
      <c r="B145" s="120" t="str">
        <f>IFERROR(IF(INDEX(Youth!$A:$F,MATCH('Youth Results'!$E145,Youth!$F:$F,0),2)&gt;0,INDEX(Youth!$A:$F,MATCH('Youth Results'!$E145,Youth!$F:$F,0),2),""),"")</f>
        <v/>
      </c>
      <c r="C145" s="120" t="str">
        <f>IFERROR(IF(INDEX(Youth!$A:$F,MATCH('Youth Results'!$E145,Youth!$F:$F,0),3)&gt;0,INDEX(Youth!$A:$F,MATCH('Youth Results'!$E145,Youth!$F:$F,0),3),""),"")</f>
        <v/>
      </c>
      <c r="D145" s="121" t="str">
        <f>IFERROR(IF(SMALL(Youth!F:F,K145)&gt;1000,"nt",SMALL(Youth!F:F,K145)),"")</f>
        <v/>
      </c>
      <c r="E145" s="159" t="str">
        <f>IF(D145="nt",IFERROR(SMALL(Youth!F:F,K145),""),IFERROR(SMALL(Youth!F:F,K145),""))</f>
        <v/>
      </c>
      <c r="G145" s="130" t="str">
        <f t="shared" si="3"/>
        <v/>
      </c>
      <c r="K145" s="90">
        <v>144</v>
      </c>
    </row>
    <row r="146" spans="1:11">
      <c r="A146" s="24" t="str">
        <f>IFERROR(IF(INDEX(Youth!$A:$F,MATCH('Youth Results'!$E146,Youth!$F:$F,0),1)&gt;0,INDEX(Youth!$A:$F,MATCH('Youth Results'!$E146,Youth!$F:$F,0),1),""),"")</f>
        <v/>
      </c>
      <c r="B146" s="120" t="str">
        <f>IFERROR(IF(INDEX(Youth!$A:$F,MATCH('Youth Results'!$E146,Youth!$F:$F,0),2)&gt;0,INDEX(Youth!$A:$F,MATCH('Youth Results'!$E146,Youth!$F:$F,0),2),""),"")</f>
        <v/>
      </c>
      <c r="C146" s="120" t="str">
        <f>IFERROR(IF(INDEX(Youth!$A:$F,MATCH('Youth Results'!$E146,Youth!$F:$F,0),3)&gt;0,INDEX(Youth!$A:$F,MATCH('Youth Results'!$E146,Youth!$F:$F,0),3),""),"")</f>
        <v/>
      </c>
      <c r="D146" s="121" t="str">
        <f>IFERROR(IF(SMALL(Youth!F:F,K146)&gt;1000,"nt",SMALL(Youth!F:F,K146)),"")</f>
        <v/>
      </c>
      <c r="E146" s="159" t="str">
        <f>IF(D146="nt",IFERROR(SMALL(Youth!F:F,K146),""),IFERROR(SMALL(Youth!F:F,K146),""))</f>
        <v/>
      </c>
      <c r="G146" s="130" t="str">
        <f t="shared" si="3"/>
        <v/>
      </c>
      <c r="K146" s="90">
        <v>145</v>
      </c>
    </row>
    <row r="147" spans="1:11">
      <c r="A147" s="24" t="str">
        <f>IFERROR(IF(INDEX(Youth!$A:$F,MATCH('Youth Results'!$E147,Youth!$F:$F,0),1)&gt;0,INDEX(Youth!$A:$F,MATCH('Youth Results'!$E147,Youth!$F:$F,0),1),""),"")</f>
        <v/>
      </c>
      <c r="B147" s="120" t="str">
        <f>IFERROR(IF(INDEX(Youth!$A:$F,MATCH('Youth Results'!$E147,Youth!$F:$F,0),2)&gt;0,INDEX(Youth!$A:$F,MATCH('Youth Results'!$E147,Youth!$F:$F,0),2),""),"")</f>
        <v/>
      </c>
      <c r="C147" s="120" t="str">
        <f>IFERROR(IF(INDEX(Youth!$A:$F,MATCH('Youth Results'!$E147,Youth!$F:$F,0),3)&gt;0,INDEX(Youth!$A:$F,MATCH('Youth Results'!$E147,Youth!$F:$F,0),3),""),"")</f>
        <v/>
      </c>
      <c r="D147" s="121" t="str">
        <f>IFERROR(IF(SMALL(Youth!F:F,K147)&gt;1000,"nt",SMALL(Youth!F:F,K147)),"")</f>
        <v/>
      </c>
      <c r="E147" s="159" t="str">
        <f>IF(D147="nt",IFERROR(SMALL(Youth!F:F,K147),""),IFERROR(SMALL(Youth!F:F,K147),""))</f>
        <v/>
      </c>
      <c r="G147" s="130" t="str">
        <f t="shared" si="3"/>
        <v/>
      </c>
      <c r="K147" s="90">
        <v>146</v>
      </c>
    </row>
    <row r="148" spans="1:11">
      <c r="A148" s="24" t="str">
        <f>IFERROR(IF(INDEX(Youth!$A:$F,MATCH('Youth Results'!$E148,Youth!$F:$F,0),1)&gt;0,INDEX(Youth!$A:$F,MATCH('Youth Results'!$E148,Youth!$F:$F,0),1),""),"")</f>
        <v/>
      </c>
      <c r="B148" s="120" t="str">
        <f>IFERROR(IF(INDEX(Youth!$A:$F,MATCH('Youth Results'!$E148,Youth!$F:$F,0),2)&gt;0,INDEX(Youth!$A:$F,MATCH('Youth Results'!$E148,Youth!$F:$F,0),2),""),"")</f>
        <v/>
      </c>
      <c r="C148" s="120" t="str">
        <f>IFERROR(IF(INDEX(Youth!$A:$F,MATCH('Youth Results'!$E148,Youth!$F:$F,0),3)&gt;0,INDEX(Youth!$A:$F,MATCH('Youth Results'!$E148,Youth!$F:$F,0),3),""),"")</f>
        <v/>
      </c>
      <c r="D148" s="121" t="str">
        <f>IFERROR(IF(SMALL(Youth!F:F,K148)&gt;1000,"nt",SMALL(Youth!F:F,K148)),"")</f>
        <v/>
      </c>
      <c r="E148" s="159" t="str">
        <f>IF(D148="nt",IFERROR(SMALL(Youth!F:F,K148),""),IFERROR(SMALL(Youth!F:F,K148),""))</f>
        <v/>
      </c>
      <c r="G148" s="130" t="str">
        <f t="shared" si="3"/>
        <v/>
      </c>
      <c r="K148" s="90">
        <v>147</v>
      </c>
    </row>
    <row r="149" spans="1:11">
      <c r="A149" s="24" t="str">
        <f>IFERROR(IF(INDEX(Youth!$A:$F,MATCH('Youth Results'!$E149,Youth!$F:$F,0),1)&gt;0,INDEX(Youth!$A:$F,MATCH('Youth Results'!$E149,Youth!$F:$F,0),1),""),"")</f>
        <v/>
      </c>
      <c r="B149" s="120" t="str">
        <f>IFERROR(IF(INDEX(Youth!$A:$F,MATCH('Youth Results'!$E149,Youth!$F:$F,0),2)&gt;0,INDEX(Youth!$A:$F,MATCH('Youth Results'!$E149,Youth!$F:$F,0),2),""),"")</f>
        <v/>
      </c>
      <c r="C149" s="120" t="str">
        <f>IFERROR(IF(INDEX(Youth!$A:$F,MATCH('Youth Results'!$E149,Youth!$F:$F,0),3)&gt;0,INDEX(Youth!$A:$F,MATCH('Youth Results'!$E149,Youth!$F:$F,0),3),""),"")</f>
        <v/>
      </c>
      <c r="D149" s="121" t="str">
        <f>IFERROR(IF(SMALL(Youth!F:F,K149)&gt;1000,"nt",SMALL(Youth!F:F,K149)),"")</f>
        <v/>
      </c>
      <c r="E149" s="159" t="str">
        <f>IF(D149="nt",IFERROR(SMALL(Youth!F:F,K149),""),IFERROR(SMALL(Youth!F:F,K149),""))</f>
        <v/>
      </c>
      <c r="G149" s="130" t="str">
        <f t="shared" si="3"/>
        <v/>
      </c>
      <c r="K149" s="90">
        <v>148</v>
      </c>
    </row>
    <row r="150" spans="1:11">
      <c r="A150" s="24" t="str">
        <f>IFERROR(IF(INDEX(Youth!$A:$F,MATCH('Youth Results'!$E150,Youth!$F:$F,0),1)&gt;0,INDEX(Youth!$A:$F,MATCH('Youth Results'!$E150,Youth!$F:$F,0),1),""),"")</f>
        <v/>
      </c>
      <c r="B150" s="120" t="str">
        <f>IFERROR(IF(INDEX(Youth!$A:$F,MATCH('Youth Results'!$E150,Youth!$F:$F,0),2)&gt;0,INDEX(Youth!$A:$F,MATCH('Youth Results'!$E150,Youth!$F:$F,0),2),""),"")</f>
        <v/>
      </c>
      <c r="C150" s="120" t="str">
        <f>IFERROR(IF(INDEX(Youth!$A:$F,MATCH('Youth Results'!$E150,Youth!$F:$F,0),3)&gt;0,INDEX(Youth!$A:$F,MATCH('Youth Results'!$E150,Youth!$F:$F,0),3),""),"")</f>
        <v/>
      </c>
      <c r="D150" s="121" t="str">
        <f>IFERROR(IF(SMALL(Youth!F:F,K150)&gt;1000,"nt",SMALL(Youth!F:F,K150)),"")</f>
        <v/>
      </c>
      <c r="E150" s="159" t="str">
        <f>IF(D150="nt",IFERROR(SMALL(Youth!F:F,K150),""),IFERROR(SMALL(Youth!F:F,K150),""))</f>
        <v/>
      </c>
      <c r="G150" s="130" t="str">
        <f t="shared" si="3"/>
        <v/>
      </c>
      <c r="K150" s="90">
        <v>149</v>
      </c>
    </row>
    <row r="151" spans="1:11">
      <c r="A151" s="24" t="str">
        <f>IFERROR(IF(INDEX(Youth!$A:$F,MATCH('Youth Results'!$E151,Youth!$F:$F,0),1)&gt;0,INDEX(Youth!$A:$F,MATCH('Youth Results'!$E151,Youth!$F:$F,0),1),""),"")</f>
        <v/>
      </c>
      <c r="B151" s="120" t="str">
        <f>IFERROR(IF(INDEX(Youth!$A:$F,MATCH('Youth Results'!$E151,Youth!$F:$F,0),2)&gt;0,INDEX(Youth!$A:$F,MATCH('Youth Results'!$E151,Youth!$F:$F,0),2),""),"")</f>
        <v/>
      </c>
      <c r="C151" s="120" t="str">
        <f>IFERROR(IF(INDEX(Youth!$A:$F,MATCH('Youth Results'!$E151,Youth!$F:$F,0),3)&gt;0,INDEX(Youth!$A:$F,MATCH('Youth Results'!$E151,Youth!$F:$F,0),3),""),"")</f>
        <v/>
      </c>
      <c r="D151" s="121" t="str">
        <f>IFERROR(IF(SMALL(Youth!F:F,K151)&gt;1000,"nt",SMALL(Youth!F:F,K151)),"")</f>
        <v/>
      </c>
      <c r="E151" s="159" t="str">
        <f>IF(D151="nt",IFERROR(SMALL(Youth!F:F,K151),""),IFERROR(SMALL(Youth!F:F,K151),""))</f>
        <v/>
      </c>
      <c r="G151" s="130" t="str">
        <f t="shared" si="3"/>
        <v/>
      </c>
      <c r="K151" s="90">
        <v>150</v>
      </c>
    </row>
    <row r="152" spans="1:11">
      <c r="A152" s="24" t="str">
        <f>IFERROR(IF(INDEX(Youth!$A:$F,MATCH('Youth Results'!$E152,Youth!$F:$F,0),1)&gt;0,INDEX(Youth!$A:$F,MATCH('Youth Results'!$E152,Youth!$F:$F,0),1),""),"")</f>
        <v/>
      </c>
      <c r="B152" s="120" t="str">
        <f>IFERROR(IF(INDEX(Youth!$A:$F,MATCH('Youth Results'!$E152,Youth!$F:$F,0),2)&gt;0,INDEX(Youth!$A:$F,MATCH('Youth Results'!$E152,Youth!$F:$F,0),2),""),"")</f>
        <v/>
      </c>
      <c r="C152" s="120" t="str">
        <f>IFERROR(IF(INDEX(Youth!$A:$F,MATCH('Youth Results'!$E152,Youth!$F:$F,0),3)&gt;0,INDEX(Youth!$A:$F,MATCH('Youth Results'!$E152,Youth!$F:$F,0),3),""),"")</f>
        <v/>
      </c>
      <c r="D152" s="121" t="str">
        <f>IFERROR(IF(SMALL(Youth!F:F,K152)&gt;1000,"nt",SMALL(Youth!F:F,K152)),"")</f>
        <v/>
      </c>
      <c r="E152" s="159" t="str">
        <f>IF(D152="nt",IFERROR(SMALL(Youth!F:F,K152),""),IFERROR(SMALL(Youth!F:F,K152),""))</f>
        <v/>
      </c>
      <c r="G152" s="130" t="str">
        <f t="shared" si="3"/>
        <v/>
      </c>
      <c r="K152" s="90">
        <v>151</v>
      </c>
    </row>
    <row r="153" spans="1:11">
      <c r="A153" s="24" t="str">
        <f>IFERROR(IF(INDEX(Youth!$A:$F,MATCH('Youth Results'!$E153,Youth!$F:$F,0),1)&gt;0,INDEX(Youth!$A:$F,MATCH('Youth Results'!$E153,Youth!$F:$F,0),1),""),"")</f>
        <v/>
      </c>
      <c r="B153" s="120" t="str">
        <f>IFERROR(IF(INDEX(Youth!$A:$F,MATCH('Youth Results'!$E153,Youth!$F:$F,0),2)&gt;0,INDEX(Youth!$A:$F,MATCH('Youth Results'!$E153,Youth!$F:$F,0),2),""),"")</f>
        <v/>
      </c>
      <c r="C153" s="120" t="str">
        <f>IFERROR(IF(INDEX(Youth!$A:$F,MATCH('Youth Results'!$E153,Youth!$F:$F,0),3)&gt;0,INDEX(Youth!$A:$F,MATCH('Youth Results'!$E153,Youth!$F:$F,0),3),""),"")</f>
        <v/>
      </c>
      <c r="D153" s="121" t="str">
        <f>IFERROR(IF(SMALL(Youth!F:F,K153)&gt;1000,"nt",SMALL(Youth!F:F,K153)),"")</f>
        <v/>
      </c>
      <c r="E153" s="159" t="str">
        <f>IF(D153="nt",IFERROR(SMALL(Youth!F:F,K153),""),IFERROR(SMALL(Youth!F:F,K153),""))</f>
        <v/>
      </c>
      <c r="G153" s="130" t="str">
        <f t="shared" si="3"/>
        <v/>
      </c>
      <c r="K153" s="90">
        <v>152</v>
      </c>
    </row>
    <row r="154" spans="1:11">
      <c r="A154" s="24" t="str">
        <f>IFERROR(IF(INDEX(Youth!$A:$F,MATCH('Youth Results'!$E154,Youth!$F:$F,0),1)&gt;0,INDEX(Youth!$A:$F,MATCH('Youth Results'!$E154,Youth!$F:$F,0),1),""),"")</f>
        <v/>
      </c>
      <c r="B154" s="120" t="str">
        <f>IFERROR(IF(INDEX(Youth!$A:$F,MATCH('Youth Results'!$E154,Youth!$F:$F,0),2)&gt;0,INDEX(Youth!$A:$F,MATCH('Youth Results'!$E154,Youth!$F:$F,0),2),""),"")</f>
        <v/>
      </c>
      <c r="C154" s="120" t="str">
        <f>IFERROR(IF(INDEX(Youth!$A:$F,MATCH('Youth Results'!$E154,Youth!$F:$F,0),3)&gt;0,INDEX(Youth!$A:$F,MATCH('Youth Results'!$E154,Youth!$F:$F,0),3),""),"")</f>
        <v/>
      </c>
      <c r="D154" s="121" t="str">
        <f>IFERROR(IF(SMALL(Youth!F:F,K154)&gt;1000,"nt",SMALL(Youth!F:F,K154)),"")</f>
        <v/>
      </c>
      <c r="E154" s="159" t="str">
        <f>IF(D154="nt",IFERROR(SMALL(Youth!F:F,K154),""),IFERROR(SMALL(Youth!F:F,K154),""))</f>
        <v/>
      </c>
      <c r="G154" s="130" t="str">
        <f t="shared" si="3"/>
        <v/>
      </c>
      <c r="K154" s="90">
        <v>153</v>
      </c>
    </row>
    <row r="155" spans="1:11">
      <c r="A155" s="24" t="str">
        <f>IFERROR(IF(INDEX(Youth!$A:$F,MATCH('Youth Results'!$E155,Youth!$F:$F,0),1)&gt;0,INDEX(Youth!$A:$F,MATCH('Youth Results'!$E155,Youth!$F:$F,0),1),""),"")</f>
        <v/>
      </c>
      <c r="B155" s="120" t="str">
        <f>IFERROR(IF(INDEX(Youth!$A:$F,MATCH('Youth Results'!$E155,Youth!$F:$F,0),2)&gt;0,INDEX(Youth!$A:$F,MATCH('Youth Results'!$E155,Youth!$F:$F,0),2),""),"")</f>
        <v/>
      </c>
      <c r="C155" s="120" t="str">
        <f>IFERROR(IF(INDEX(Youth!$A:$F,MATCH('Youth Results'!$E155,Youth!$F:$F,0),3)&gt;0,INDEX(Youth!$A:$F,MATCH('Youth Results'!$E155,Youth!$F:$F,0),3),""),"")</f>
        <v/>
      </c>
      <c r="D155" s="121" t="str">
        <f>IFERROR(IF(SMALL(Youth!F:F,K155)&gt;1000,"nt",SMALL(Youth!F:F,K155)),"")</f>
        <v/>
      </c>
      <c r="E155" s="159" t="str">
        <f>IF(D155="nt",IFERROR(SMALL(Youth!F:F,K155),""),IFERROR(SMALL(Youth!F:F,K155),""))</f>
        <v/>
      </c>
      <c r="G155" s="130" t="str">
        <f t="shared" si="3"/>
        <v/>
      </c>
      <c r="K155" s="90">
        <v>154</v>
      </c>
    </row>
    <row r="156" spans="1:11">
      <c r="A156" s="24" t="str">
        <f>IFERROR(IF(INDEX(Youth!$A:$F,MATCH('Youth Results'!$E156,Youth!$F:$F,0),1)&gt;0,INDEX(Youth!$A:$F,MATCH('Youth Results'!$E156,Youth!$F:$F,0),1),""),"")</f>
        <v/>
      </c>
      <c r="B156" s="120" t="str">
        <f>IFERROR(IF(INDEX(Youth!$A:$F,MATCH('Youth Results'!$E156,Youth!$F:$F,0),2)&gt;0,INDEX(Youth!$A:$F,MATCH('Youth Results'!$E156,Youth!$F:$F,0),2),""),"")</f>
        <v/>
      </c>
      <c r="C156" s="120" t="str">
        <f>IFERROR(IF(INDEX(Youth!$A:$F,MATCH('Youth Results'!$E156,Youth!$F:$F,0),3)&gt;0,INDEX(Youth!$A:$F,MATCH('Youth Results'!$E156,Youth!$F:$F,0),3),""),"")</f>
        <v/>
      </c>
      <c r="D156" s="121" t="str">
        <f>IFERROR(IF(SMALL(Youth!F:F,K156)&gt;1000,"nt",SMALL(Youth!F:F,K156)),"")</f>
        <v/>
      </c>
      <c r="E156" s="159" t="str">
        <f>IF(D156="nt",IFERROR(SMALL(Youth!F:F,K156),""),IFERROR(SMALL(Youth!F:F,K156),""))</f>
        <v/>
      </c>
      <c r="G156" s="130" t="str">
        <f t="shared" si="3"/>
        <v/>
      </c>
      <c r="K156" s="90">
        <v>155</v>
      </c>
    </row>
    <row r="157" spans="1:11">
      <c r="A157" s="24" t="str">
        <f>IFERROR(IF(INDEX(Youth!$A:$F,MATCH('Youth Results'!$E157,Youth!$F:$F,0),1)&gt;0,INDEX(Youth!$A:$F,MATCH('Youth Results'!$E157,Youth!$F:$F,0),1),""),"")</f>
        <v/>
      </c>
      <c r="B157" s="120" t="str">
        <f>IFERROR(IF(INDEX(Youth!$A:$F,MATCH('Youth Results'!$E157,Youth!$F:$F,0),2)&gt;0,INDEX(Youth!$A:$F,MATCH('Youth Results'!$E157,Youth!$F:$F,0),2),""),"")</f>
        <v/>
      </c>
      <c r="C157" s="120" t="str">
        <f>IFERROR(IF(INDEX(Youth!$A:$F,MATCH('Youth Results'!$E157,Youth!$F:$F,0),3)&gt;0,INDEX(Youth!$A:$F,MATCH('Youth Results'!$E157,Youth!$F:$F,0),3),""),"")</f>
        <v/>
      </c>
      <c r="D157" s="121" t="str">
        <f>IFERROR(IF(SMALL(Youth!F:F,K157)&gt;1000,"nt",SMALL(Youth!F:F,K157)),"")</f>
        <v/>
      </c>
      <c r="E157" s="159" t="str">
        <f>IF(D157="nt",IFERROR(SMALL(Youth!F:F,K157),""),IFERROR(SMALL(Youth!F:F,K157),""))</f>
        <v/>
      </c>
      <c r="G157" s="130" t="str">
        <f t="shared" si="3"/>
        <v/>
      </c>
      <c r="K157" s="90">
        <v>156</v>
      </c>
    </row>
    <row r="158" spans="1:11">
      <c r="A158" s="24" t="str">
        <f>IFERROR(IF(INDEX(Youth!$A:$F,MATCH('Youth Results'!$E158,Youth!$F:$F,0),1)&gt;0,INDEX(Youth!$A:$F,MATCH('Youth Results'!$E158,Youth!$F:$F,0),1),""),"")</f>
        <v/>
      </c>
      <c r="B158" s="120" t="str">
        <f>IFERROR(IF(INDEX(Youth!$A:$F,MATCH('Youth Results'!$E158,Youth!$F:$F,0),2)&gt;0,INDEX(Youth!$A:$F,MATCH('Youth Results'!$E158,Youth!$F:$F,0),2),""),"")</f>
        <v/>
      </c>
      <c r="C158" s="120" t="str">
        <f>IFERROR(IF(INDEX(Youth!$A:$F,MATCH('Youth Results'!$E158,Youth!$F:$F,0),3)&gt;0,INDEX(Youth!$A:$F,MATCH('Youth Results'!$E158,Youth!$F:$F,0),3),""),"")</f>
        <v/>
      </c>
      <c r="D158" s="121" t="str">
        <f>IFERROR(IF(SMALL(Youth!F:F,K158)&gt;1000,"nt",SMALL(Youth!F:F,K158)),"")</f>
        <v/>
      </c>
      <c r="E158" s="159" t="str">
        <f>IF(D158="nt",IFERROR(SMALL(Youth!F:F,K158),""),IFERROR(SMALL(Youth!F:F,K158),""))</f>
        <v/>
      </c>
      <c r="G158" s="130" t="str">
        <f t="shared" si="3"/>
        <v/>
      </c>
      <c r="K158" s="90">
        <v>157</v>
      </c>
    </row>
    <row r="159" spans="1:11">
      <c r="A159" s="24" t="str">
        <f>IFERROR(IF(INDEX(Youth!$A:$F,MATCH('Youth Results'!$E159,Youth!$F:$F,0),1)&gt;0,INDEX(Youth!$A:$F,MATCH('Youth Results'!$E159,Youth!$F:$F,0),1),""),"")</f>
        <v/>
      </c>
      <c r="B159" s="120" t="str">
        <f>IFERROR(IF(INDEX(Youth!$A:$F,MATCH('Youth Results'!$E159,Youth!$F:$F,0),2)&gt;0,INDEX(Youth!$A:$F,MATCH('Youth Results'!$E159,Youth!$F:$F,0),2),""),"")</f>
        <v/>
      </c>
      <c r="C159" s="120" t="str">
        <f>IFERROR(IF(INDEX(Youth!$A:$F,MATCH('Youth Results'!$E159,Youth!$F:$F,0),3)&gt;0,INDEX(Youth!$A:$F,MATCH('Youth Results'!$E159,Youth!$F:$F,0),3),""),"")</f>
        <v/>
      </c>
      <c r="D159" s="121" t="str">
        <f>IFERROR(IF(SMALL(Youth!F:F,K159)&gt;1000,"nt",SMALL(Youth!F:F,K159)),"")</f>
        <v/>
      </c>
      <c r="E159" s="159" t="str">
        <f>IF(D159="nt",IFERROR(SMALL(Youth!F:F,K159),""),IFERROR(SMALL(Youth!F:F,K159),""))</f>
        <v/>
      </c>
      <c r="G159" s="130" t="str">
        <f t="shared" si="3"/>
        <v/>
      </c>
      <c r="K159" s="90">
        <v>158</v>
      </c>
    </row>
    <row r="160" spans="1:11">
      <c r="A160" s="24" t="str">
        <f>IFERROR(IF(INDEX(Youth!$A:$F,MATCH('Youth Results'!$E160,Youth!$F:$F,0),1)&gt;0,INDEX(Youth!$A:$F,MATCH('Youth Results'!$E160,Youth!$F:$F,0),1),""),"")</f>
        <v/>
      </c>
      <c r="B160" s="120" t="str">
        <f>IFERROR(IF(INDEX(Youth!$A:$F,MATCH('Youth Results'!$E160,Youth!$F:$F,0),2)&gt;0,INDEX(Youth!$A:$F,MATCH('Youth Results'!$E160,Youth!$F:$F,0),2),""),"")</f>
        <v/>
      </c>
      <c r="C160" s="120" t="str">
        <f>IFERROR(IF(INDEX(Youth!$A:$F,MATCH('Youth Results'!$E160,Youth!$F:$F,0),3)&gt;0,INDEX(Youth!$A:$F,MATCH('Youth Results'!$E160,Youth!$F:$F,0),3),""),"")</f>
        <v/>
      </c>
      <c r="D160" s="121" t="str">
        <f>IFERROR(IF(SMALL(Youth!F:F,K160)&gt;1000,"nt",SMALL(Youth!F:F,K160)),"")</f>
        <v/>
      </c>
      <c r="E160" s="159" t="str">
        <f>IF(D160="nt",IFERROR(SMALL(Youth!F:F,K160),""),IFERROR(SMALL(Youth!F:F,K160),""))</f>
        <v/>
      </c>
      <c r="G160" s="130" t="str">
        <f t="shared" si="3"/>
        <v/>
      </c>
      <c r="K160" s="90">
        <v>159</v>
      </c>
    </row>
    <row r="161" spans="1:11">
      <c r="A161" s="24" t="str">
        <f>IFERROR(IF(INDEX(Youth!$A:$F,MATCH('Youth Results'!$E161,Youth!$F:$F,0),1)&gt;0,INDEX(Youth!$A:$F,MATCH('Youth Results'!$E161,Youth!$F:$F,0),1),""),"")</f>
        <v/>
      </c>
      <c r="B161" s="120" t="str">
        <f>IFERROR(IF(INDEX(Youth!$A:$F,MATCH('Youth Results'!$E161,Youth!$F:$F,0),2)&gt;0,INDEX(Youth!$A:$F,MATCH('Youth Results'!$E161,Youth!$F:$F,0),2),""),"")</f>
        <v/>
      </c>
      <c r="C161" s="120" t="str">
        <f>IFERROR(IF(INDEX(Youth!$A:$F,MATCH('Youth Results'!$E161,Youth!$F:$F,0),3)&gt;0,INDEX(Youth!$A:$F,MATCH('Youth Results'!$E161,Youth!$F:$F,0),3),""),"")</f>
        <v/>
      </c>
      <c r="D161" s="121" t="str">
        <f>IFERROR(IF(SMALL(Youth!F:F,K161)&gt;1000,"nt",SMALL(Youth!F:F,K161)),"")</f>
        <v/>
      </c>
      <c r="E161" s="159" t="str">
        <f>IF(D161="nt",IFERROR(SMALL(Youth!F:F,K161),""),IFERROR(SMALL(Youth!F:F,K161),""))</f>
        <v/>
      </c>
      <c r="G161" s="130" t="str">
        <f t="shared" si="3"/>
        <v/>
      </c>
      <c r="K161" s="90">
        <v>160</v>
      </c>
    </row>
    <row r="162" spans="1:11">
      <c r="A162" s="24" t="str">
        <f>IFERROR(IF(INDEX(Youth!$A:$F,MATCH('Youth Results'!$E162,Youth!$F:$F,0),1)&gt;0,INDEX(Youth!$A:$F,MATCH('Youth Results'!$E162,Youth!$F:$F,0),1),""),"")</f>
        <v/>
      </c>
      <c r="B162" s="120" t="str">
        <f>IFERROR(IF(INDEX(Youth!$A:$F,MATCH('Youth Results'!$E162,Youth!$F:$F,0),2)&gt;0,INDEX(Youth!$A:$F,MATCH('Youth Results'!$E162,Youth!$F:$F,0),2),""),"")</f>
        <v/>
      </c>
      <c r="C162" s="120" t="str">
        <f>IFERROR(IF(INDEX(Youth!$A:$F,MATCH('Youth Results'!$E162,Youth!$F:$F,0),3)&gt;0,INDEX(Youth!$A:$F,MATCH('Youth Results'!$E162,Youth!$F:$F,0),3),""),"")</f>
        <v/>
      </c>
      <c r="D162" s="121" t="str">
        <f>IFERROR(IF(SMALL(Youth!F:F,K162)&gt;1000,"nt",SMALL(Youth!F:F,K162)),"")</f>
        <v/>
      </c>
      <c r="E162" s="159" t="str">
        <f>IF(D162="nt",IFERROR(SMALL(Youth!F:F,K162),""),IFERROR(SMALL(Youth!F:F,K162),""))</f>
        <v/>
      </c>
      <c r="G162" s="130" t="str">
        <f t="shared" si="3"/>
        <v/>
      </c>
      <c r="K162" s="90">
        <v>161</v>
      </c>
    </row>
    <row r="163" spans="1:11">
      <c r="A163" s="24" t="str">
        <f>IFERROR(IF(INDEX(Youth!$A:$F,MATCH('Youth Results'!$E163,Youth!$F:$F,0),1)&gt;0,INDEX(Youth!$A:$F,MATCH('Youth Results'!$E163,Youth!$F:$F,0),1),""),"")</f>
        <v/>
      </c>
      <c r="B163" s="120" t="str">
        <f>IFERROR(IF(INDEX(Youth!$A:$F,MATCH('Youth Results'!$E163,Youth!$F:$F,0),2)&gt;0,INDEX(Youth!$A:$F,MATCH('Youth Results'!$E163,Youth!$F:$F,0),2),""),"")</f>
        <v/>
      </c>
      <c r="C163" s="120" t="str">
        <f>IFERROR(IF(INDEX(Youth!$A:$F,MATCH('Youth Results'!$E163,Youth!$F:$F,0),3)&gt;0,INDEX(Youth!$A:$F,MATCH('Youth Results'!$E163,Youth!$F:$F,0),3),""),"")</f>
        <v/>
      </c>
      <c r="D163" s="121" t="str">
        <f>IFERROR(IF(SMALL(Youth!F:F,K163)&gt;1000,"nt",SMALL(Youth!F:F,K163)),"")</f>
        <v/>
      </c>
      <c r="E163" s="159" t="str">
        <f>IF(D163="nt",IFERROR(SMALL(Youth!F:F,K163),""),IFERROR(SMALL(Youth!F:F,K163),""))</f>
        <v/>
      </c>
      <c r="G163" s="130" t="str">
        <f t="shared" si="3"/>
        <v/>
      </c>
      <c r="K163" s="90">
        <v>162</v>
      </c>
    </row>
    <row r="164" spans="1:11">
      <c r="A164" s="24" t="str">
        <f>IFERROR(IF(INDEX(Youth!$A:$F,MATCH('Youth Results'!$E164,Youth!$F:$F,0),1)&gt;0,INDEX(Youth!$A:$F,MATCH('Youth Results'!$E164,Youth!$F:$F,0),1),""),"")</f>
        <v/>
      </c>
      <c r="B164" s="120" t="str">
        <f>IFERROR(IF(INDEX(Youth!$A:$F,MATCH('Youth Results'!$E164,Youth!$F:$F,0),2)&gt;0,INDEX(Youth!$A:$F,MATCH('Youth Results'!$E164,Youth!$F:$F,0),2),""),"")</f>
        <v/>
      </c>
      <c r="C164" s="120" t="str">
        <f>IFERROR(IF(INDEX(Youth!$A:$F,MATCH('Youth Results'!$E164,Youth!$F:$F,0),3)&gt;0,INDEX(Youth!$A:$F,MATCH('Youth Results'!$E164,Youth!$F:$F,0),3),""),"")</f>
        <v/>
      </c>
      <c r="D164" s="121" t="str">
        <f>IFERROR(IF(SMALL(Youth!F:F,K164)&gt;1000,"nt",SMALL(Youth!F:F,K164)),"")</f>
        <v/>
      </c>
      <c r="E164" s="159" t="str">
        <f>IF(D164="nt",IFERROR(SMALL(Youth!F:F,K164),""),IFERROR(SMALL(Youth!F:F,K164),""))</f>
        <v/>
      </c>
      <c r="G164" s="130" t="str">
        <f t="shared" si="3"/>
        <v/>
      </c>
      <c r="K164" s="90">
        <v>163</v>
      </c>
    </row>
    <row r="165" spans="1:11">
      <c r="A165" s="24" t="str">
        <f>IFERROR(IF(INDEX(Youth!$A:$F,MATCH('Youth Results'!$E165,Youth!$F:$F,0),1)&gt;0,INDEX(Youth!$A:$F,MATCH('Youth Results'!$E165,Youth!$F:$F,0),1),""),"")</f>
        <v/>
      </c>
      <c r="B165" s="120" t="str">
        <f>IFERROR(IF(INDEX(Youth!$A:$F,MATCH('Youth Results'!$E165,Youth!$F:$F,0),2)&gt;0,INDEX(Youth!$A:$F,MATCH('Youth Results'!$E165,Youth!$F:$F,0),2),""),"")</f>
        <v/>
      </c>
      <c r="C165" s="120" t="str">
        <f>IFERROR(IF(INDEX(Youth!$A:$F,MATCH('Youth Results'!$E165,Youth!$F:$F,0),3)&gt;0,INDEX(Youth!$A:$F,MATCH('Youth Results'!$E165,Youth!$F:$F,0),3),""),"")</f>
        <v/>
      </c>
      <c r="D165" s="121" t="str">
        <f>IFERROR(IF(SMALL(Youth!F:F,K165)&gt;1000,"nt",SMALL(Youth!F:F,K165)),"")</f>
        <v/>
      </c>
      <c r="E165" s="159" t="str">
        <f>IF(D165="nt",IFERROR(SMALL(Youth!F:F,K165),""),IFERROR(SMALL(Youth!F:F,K165),""))</f>
        <v/>
      </c>
      <c r="G165" s="130" t="str">
        <f t="shared" si="3"/>
        <v/>
      </c>
      <c r="K165" s="90">
        <v>164</v>
      </c>
    </row>
    <row r="166" spans="1:11">
      <c r="A166" s="24" t="str">
        <f>IFERROR(IF(INDEX(Youth!$A:$F,MATCH('Youth Results'!$E166,Youth!$F:$F,0),1)&gt;0,INDEX(Youth!$A:$F,MATCH('Youth Results'!$E166,Youth!$F:$F,0),1),""),"")</f>
        <v/>
      </c>
      <c r="B166" s="120" t="str">
        <f>IFERROR(IF(INDEX(Youth!$A:$F,MATCH('Youth Results'!$E166,Youth!$F:$F,0),2)&gt;0,INDEX(Youth!$A:$F,MATCH('Youth Results'!$E166,Youth!$F:$F,0),2),""),"")</f>
        <v/>
      </c>
      <c r="C166" s="120" t="str">
        <f>IFERROR(IF(INDEX(Youth!$A:$F,MATCH('Youth Results'!$E166,Youth!$F:$F,0),3)&gt;0,INDEX(Youth!$A:$F,MATCH('Youth Results'!$E166,Youth!$F:$F,0),3),""),"")</f>
        <v/>
      </c>
      <c r="D166" s="121" t="str">
        <f>IFERROR(IF(SMALL(Youth!F:F,K166)&gt;1000,"nt",SMALL(Youth!F:F,K166)),"")</f>
        <v/>
      </c>
      <c r="E166" s="159" t="str">
        <f>IF(D166="nt",IFERROR(SMALL(Youth!F:F,K166),""),IFERROR(SMALL(Youth!F:F,K166),""))</f>
        <v/>
      </c>
      <c r="G166" s="130" t="str">
        <f t="shared" si="3"/>
        <v/>
      </c>
      <c r="K166" s="90">
        <v>165</v>
      </c>
    </row>
    <row r="167" spans="1:11">
      <c r="A167" s="24" t="str">
        <f>IFERROR(IF(INDEX(Youth!$A:$F,MATCH('Youth Results'!$E167,Youth!$F:$F,0),1)&gt;0,INDEX(Youth!$A:$F,MATCH('Youth Results'!$E167,Youth!$F:$F,0),1),""),"")</f>
        <v/>
      </c>
      <c r="B167" s="120" t="str">
        <f>IFERROR(IF(INDEX(Youth!$A:$F,MATCH('Youth Results'!$E167,Youth!$F:$F,0),2)&gt;0,INDEX(Youth!$A:$F,MATCH('Youth Results'!$E167,Youth!$F:$F,0),2),""),"")</f>
        <v/>
      </c>
      <c r="C167" s="120" t="str">
        <f>IFERROR(IF(INDEX(Youth!$A:$F,MATCH('Youth Results'!$E167,Youth!$F:$F,0),3)&gt;0,INDEX(Youth!$A:$F,MATCH('Youth Results'!$E167,Youth!$F:$F,0),3),""),"")</f>
        <v/>
      </c>
      <c r="D167" s="121" t="str">
        <f>IFERROR(IF(SMALL(Youth!F:F,K167)&gt;1000,"nt",SMALL(Youth!F:F,K167)),"")</f>
        <v/>
      </c>
      <c r="E167" s="159" t="str">
        <f>IF(D167="nt",IFERROR(SMALL(Youth!F:F,K167),""),IFERROR(SMALL(Youth!F:F,K167),""))</f>
        <v/>
      </c>
      <c r="G167" s="130" t="str">
        <f t="shared" si="3"/>
        <v/>
      </c>
      <c r="K167" s="90">
        <v>166</v>
      </c>
    </row>
    <row r="168" spans="1:11">
      <c r="A168" s="24" t="str">
        <f>IFERROR(IF(INDEX(Youth!$A:$F,MATCH('Youth Results'!$E168,Youth!$F:$F,0),1)&gt;0,INDEX(Youth!$A:$F,MATCH('Youth Results'!$E168,Youth!$F:$F,0),1),""),"")</f>
        <v/>
      </c>
      <c r="B168" s="120" t="str">
        <f>IFERROR(IF(INDEX(Youth!$A:$F,MATCH('Youth Results'!$E168,Youth!$F:$F,0),2)&gt;0,INDEX(Youth!$A:$F,MATCH('Youth Results'!$E168,Youth!$F:$F,0),2),""),"")</f>
        <v/>
      </c>
      <c r="C168" s="120" t="str">
        <f>IFERROR(IF(INDEX(Youth!$A:$F,MATCH('Youth Results'!$E168,Youth!$F:$F,0),3)&gt;0,INDEX(Youth!$A:$F,MATCH('Youth Results'!$E168,Youth!$F:$F,0),3),""),"")</f>
        <v/>
      </c>
      <c r="D168" s="121" t="str">
        <f>IFERROR(IF(SMALL(Youth!F:F,K168)&gt;1000,"nt",SMALL(Youth!F:F,K168)),"")</f>
        <v/>
      </c>
      <c r="E168" s="159" t="str">
        <f>IF(D168="nt",IFERROR(SMALL(Youth!F:F,K168),""),IFERROR(SMALL(Youth!F:F,K168),""))</f>
        <v/>
      </c>
      <c r="G168" s="130" t="str">
        <f t="shared" si="3"/>
        <v/>
      </c>
      <c r="K168" s="90">
        <v>167</v>
      </c>
    </row>
    <row r="169" spans="1:11">
      <c r="A169" s="24" t="str">
        <f>IFERROR(IF(INDEX(Youth!$A:$F,MATCH('Youth Results'!$E169,Youth!$F:$F,0),1)&gt;0,INDEX(Youth!$A:$F,MATCH('Youth Results'!$E169,Youth!$F:$F,0),1),""),"")</f>
        <v/>
      </c>
      <c r="B169" s="120" t="str">
        <f>IFERROR(IF(INDEX(Youth!$A:$F,MATCH('Youth Results'!$E169,Youth!$F:$F,0),2)&gt;0,INDEX(Youth!$A:$F,MATCH('Youth Results'!$E169,Youth!$F:$F,0),2),""),"")</f>
        <v/>
      </c>
      <c r="C169" s="120" t="str">
        <f>IFERROR(IF(INDEX(Youth!$A:$F,MATCH('Youth Results'!$E169,Youth!$F:$F,0),3)&gt;0,INDEX(Youth!$A:$F,MATCH('Youth Results'!$E169,Youth!$F:$F,0),3),""),"")</f>
        <v/>
      </c>
      <c r="D169" s="121" t="str">
        <f>IFERROR(IF(SMALL(Youth!F:F,K169)&gt;1000,"nt",SMALL(Youth!F:F,K169)),"")</f>
        <v/>
      </c>
      <c r="E169" s="159" t="str">
        <f>IF(D169="nt",IFERROR(SMALL(Youth!F:F,K169),""),IFERROR(SMALL(Youth!F:F,K169),""))</f>
        <v/>
      </c>
      <c r="G169" s="130" t="str">
        <f t="shared" si="3"/>
        <v/>
      </c>
      <c r="K169" s="90">
        <v>168</v>
      </c>
    </row>
    <row r="170" spans="1:11">
      <c r="A170" s="24" t="str">
        <f>IFERROR(IF(INDEX(Youth!$A:$F,MATCH('Youth Results'!$E170,Youth!$F:$F,0),1)&gt;0,INDEX(Youth!$A:$F,MATCH('Youth Results'!$E170,Youth!$F:$F,0),1),""),"")</f>
        <v/>
      </c>
      <c r="B170" s="120" t="str">
        <f>IFERROR(IF(INDEX(Youth!$A:$F,MATCH('Youth Results'!$E170,Youth!$F:$F,0),2)&gt;0,INDEX(Youth!$A:$F,MATCH('Youth Results'!$E170,Youth!$F:$F,0),2),""),"")</f>
        <v/>
      </c>
      <c r="C170" s="120" t="str">
        <f>IFERROR(IF(INDEX(Youth!$A:$F,MATCH('Youth Results'!$E170,Youth!$F:$F,0),3)&gt;0,INDEX(Youth!$A:$F,MATCH('Youth Results'!$E170,Youth!$F:$F,0),3),""),"")</f>
        <v/>
      </c>
      <c r="D170" s="121" t="str">
        <f>IFERROR(IF(SMALL(Youth!F:F,K170)&gt;1000,"nt",SMALL(Youth!F:F,K170)),"")</f>
        <v/>
      </c>
      <c r="E170" s="159" t="str">
        <f>IF(D170="nt",IFERROR(SMALL(Youth!F:F,K170),""),IFERROR(SMALL(Youth!F:F,K170),""))</f>
        <v/>
      </c>
      <c r="G170" s="130" t="str">
        <f t="shared" si="3"/>
        <v/>
      </c>
      <c r="K170" s="90">
        <v>169</v>
      </c>
    </row>
    <row r="171" spans="1:11">
      <c r="A171" s="24" t="str">
        <f>IFERROR(IF(INDEX(Youth!$A:$F,MATCH('Youth Results'!$E171,Youth!$F:$F,0),1)&gt;0,INDEX(Youth!$A:$F,MATCH('Youth Results'!$E171,Youth!$F:$F,0),1),""),"")</f>
        <v/>
      </c>
      <c r="B171" s="120" t="str">
        <f>IFERROR(IF(INDEX(Youth!$A:$F,MATCH('Youth Results'!$E171,Youth!$F:$F,0),2)&gt;0,INDEX(Youth!$A:$F,MATCH('Youth Results'!$E171,Youth!$F:$F,0),2),""),"")</f>
        <v/>
      </c>
      <c r="C171" s="120" t="str">
        <f>IFERROR(IF(INDEX(Youth!$A:$F,MATCH('Youth Results'!$E171,Youth!$F:$F,0),3)&gt;0,INDEX(Youth!$A:$F,MATCH('Youth Results'!$E171,Youth!$F:$F,0),3),""),"")</f>
        <v/>
      </c>
      <c r="D171" s="121" t="str">
        <f>IFERROR(IF(SMALL(Youth!F:F,K171)&gt;1000,"nt",SMALL(Youth!F:F,K171)),"")</f>
        <v/>
      </c>
      <c r="E171" s="159" t="str">
        <f>IF(D171="nt",IFERROR(SMALL(Youth!F:F,K171),""),IFERROR(SMALL(Youth!F:F,K171),""))</f>
        <v/>
      </c>
      <c r="G171" s="130" t="str">
        <f t="shared" si="3"/>
        <v/>
      </c>
      <c r="K171" s="90">
        <v>170</v>
      </c>
    </row>
    <row r="172" spans="1:11">
      <c r="A172" s="24" t="str">
        <f>IFERROR(IF(INDEX(Youth!$A:$F,MATCH('Youth Results'!$E172,Youth!$F:$F,0),1)&gt;0,INDEX(Youth!$A:$F,MATCH('Youth Results'!$E172,Youth!$F:$F,0),1),""),"")</f>
        <v/>
      </c>
      <c r="B172" s="120" t="str">
        <f>IFERROR(IF(INDEX(Youth!$A:$F,MATCH('Youth Results'!$E172,Youth!$F:$F,0),2)&gt;0,INDEX(Youth!$A:$F,MATCH('Youth Results'!$E172,Youth!$F:$F,0),2),""),"")</f>
        <v/>
      </c>
      <c r="C172" s="120" t="str">
        <f>IFERROR(IF(INDEX(Youth!$A:$F,MATCH('Youth Results'!$E172,Youth!$F:$F,0),3)&gt;0,INDEX(Youth!$A:$F,MATCH('Youth Results'!$E172,Youth!$F:$F,0),3),""),"")</f>
        <v/>
      </c>
      <c r="D172" s="121" t="str">
        <f>IFERROR(IF(SMALL(Youth!F:F,K172)&gt;1000,"nt",SMALL(Youth!F:F,K172)),"")</f>
        <v/>
      </c>
      <c r="E172" s="159" t="str">
        <f>IF(D172="nt",IFERROR(SMALL(Youth!F:F,K172),""),IFERROR(SMALL(Youth!F:F,K172),""))</f>
        <v/>
      </c>
      <c r="G172" s="130" t="str">
        <f t="shared" si="3"/>
        <v/>
      </c>
      <c r="K172" s="90">
        <v>171</v>
      </c>
    </row>
    <row r="173" spans="1:11">
      <c r="A173" s="24" t="str">
        <f>IFERROR(IF(INDEX(Youth!$A:$F,MATCH('Youth Results'!$E173,Youth!$F:$F,0),1)&gt;0,INDEX(Youth!$A:$F,MATCH('Youth Results'!$E173,Youth!$F:$F,0),1),""),"")</f>
        <v/>
      </c>
      <c r="B173" s="120" t="str">
        <f>IFERROR(IF(INDEX(Youth!$A:$F,MATCH('Youth Results'!$E173,Youth!$F:$F,0),2)&gt;0,INDEX(Youth!$A:$F,MATCH('Youth Results'!$E173,Youth!$F:$F,0),2),""),"")</f>
        <v/>
      </c>
      <c r="C173" s="120" t="str">
        <f>IFERROR(IF(INDEX(Youth!$A:$F,MATCH('Youth Results'!$E173,Youth!$F:$F,0),3)&gt;0,INDEX(Youth!$A:$F,MATCH('Youth Results'!$E173,Youth!$F:$F,0),3),""),"")</f>
        <v/>
      </c>
      <c r="D173" s="121" t="str">
        <f>IFERROR(IF(SMALL(Youth!F:F,K173)&gt;1000,"nt",SMALL(Youth!F:F,K173)),"")</f>
        <v/>
      </c>
      <c r="E173" s="159" t="str">
        <f>IF(D173="nt",IFERROR(SMALL(Youth!F:F,K173),""),IFERROR(SMALL(Youth!F:F,K173),""))</f>
        <v/>
      </c>
      <c r="G173" s="130" t="str">
        <f t="shared" si="3"/>
        <v/>
      </c>
      <c r="K173" s="90">
        <v>172</v>
      </c>
    </row>
    <row r="174" spans="1:11">
      <c r="A174" s="24" t="str">
        <f>IFERROR(IF(INDEX(Youth!$A:$F,MATCH('Youth Results'!$E174,Youth!$F:$F,0),1)&gt;0,INDEX(Youth!$A:$F,MATCH('Youth Results'!$E174,Youth!$F:$F,0),1),""),"")</f>
        <v/>
      </c>
      <c r="B174" s="120" t="str">
        <f>IFERROR(IF(INDEX(Youth!$A:$F,MATCH('Youth Results'!$E174,Youth!$F:$F,0),2)&gt;0,INDEX(Youth!$A:$F,MATCH('Youth Results'!$E174,Youth!$F:$F,0),2),""),"")</f>
        <v/>
      </c>
      <c r="C174" s="120" t="str">
        <f>IFERROR(IF(INDEX(Youth!$A:$F,MATCH('Youth Results'!$E174,Youth!$F:$F,0),3)&gt;0,INDEX(Youth!$A:$F,MATCH('Youth Results'!$E174,Youth!$F:$F,0),3),""),"")</f>
        <v/>
      </c>
      <c r="D174" s="121" t="str">
        <f>IFERROR(IF(SMALL(Youth!F:F,K174)&gt;1000,"nt",SMALL(Youth!F:F,K174)),"")</f>
        <v/>
      </c>
      <c r="E174" s="159" t="str">
        <f>IF(D174="nt",IFERROR(SMALL(Youth!F:F,K174),""),IFERROR(SMALL(Youth!F:F,K174),""))</f>
        <v/>
      </c>
      <c r="G174" s="130" t="str">
        <f t="shared" si="3"/>
        <v/>
      </c>
      <c r="K174" s="90">
        <v>173</v>
      </c>
    </row>
    <row r="175" spans="1:11">
      <c r="A175" s="24" t="str">
        <f>IFERROR(IF(INDEX(Youth!$A:$F,MATCH('Youth Results'!$E175,Youth!$F:$F,0),1)&gt;0,INDEX(Youth!$A:$F,MATCH('Youth Results'!$E175,Youth!$F:$F,0),1),""),"")</f>
        <v/>
      </c>
      <c r="B175" s="120" t="str">
        <f>IFERROR(IF(INDEX(Youth!$A:$F,MATCH('Youth Results'!$E175,Youth!$F:$F,0),2)&gt;0,INDEX(Youth!$A:$F,MATCH('Youth Results'!$E175,Youth!$F:$F,0),2),""),"")</f>
        <v/>
      </c>
      <c r="C175" s="120" t="str">
        <f>IFERROR(IF(INDEX(Youth!$A:$F,MATCH('Youth Results'!$E175,Youth!$F:$F,0),3)&gt;0,INDEX(Youth!$A:$F,MATCH('Youth Results'!$E175,Youth!$F:$F,0),3),""),"")</f>
        <v/>
      </c>
      <c r="D175" s="121" t="str">
        <f>IFERROR(IF(SMALL(Youth!F:F,K175)&gt;1000,"nt",SMALL(Youth!F:F,K175)),"")</f>
        <v/>
      </c>
      <c r="E175" s="159" t="str">
        <f>IF(D175="nt",IFERROR(SMALL(Youth!F:F,K175),""),IFERROR(SMALL(Youth!F:F,K175),""))</f>
        <v/>
      </c>
      <c r="G175" s="130" t="str">
        <f t="shared" si="3"/>
        <v/>
      </c>
      <c r="K175" s="90">
        <v>174</v>
      </c>
    </row>
    <row r="176" spans="1:11">
      <c r="A176" s="24" t="str">
        <f>IFERROR(IF(INDEX(Youth!$A:$F,MATCH('Youth Results'!$E176,Youth!$F:$F,0),1)&gt;0,INDEX(Youth!$A:$F,MATCH('Youth Results'!$E176,Youth!$F:$F,0),1),""),"")</f>
        <v/>
      </c>
      <c r="B176" s="120" t="str">
        <f>IFERROR(IF(INDEX(Youth!$A:$F,MATCH('Youth Results'!$E176,Youth!$F:$F,0),2)&gt;0,INDEX(Youth!$A:$F,MATCH('Youth Results'!$E176,Youth!$F:$F,0),2),""),"")</f>
        <v/>
      </c>
      <c r="C176" s="120" t="str">
        <f>IFERROR(IF(INDEX(Youth!$A:$F,MATCH('Youth Results'!$E176,Youth!$F:$F,0),3)&gt;0,INDEX(Youth!$A:$F,MATCH('Youth Results'!$E176,Youth!$F:$F,0),3),""),"")</f>
        <v/>
      </c>
      <c r="D176" s="121" t="str">
        <f>IFERROR(IF(SMALL(Youth!F:F,K176)&gt;1000,"nt",SMALL(Youth!F:F,K176)),"")</f>
        <v/>
      </c>
      <c r="E176" s="159" t="str">
        <f>IF(D176="nt",IFERROR(SMALL(Youth!F:F,K176),""),IFERROR(SMALL(Youth!F:F,K176),""))</f>
        <v/>
      </c>
      <c r="G176" s="130" t="str">
        <f t="shared" si="3"/>
        <v/>
      </c>
      <c r="K176" s="90">
        <v>175</v>
      </c>
    </row>
    <row r="177" spans="1:11">
      <c r="A177" s="24" t="str">
        <f>IFERROR(IF(INDEX(Youth!$A:$F,MATCH('Youth Results'!$E177,Youth!$F:$F,0),1)&gt;0,INDEX(Youth!$A:$F,MATCH('Youth Results'!$E177,Youth!$F:$F,0),1),""),"")</f>
        <v/>
      </c>
      <c r="B177" s="120" t="str">
        <f>IFERROR(IF(INDEX(Youth!$A:$F,MATCH('Youth Results'!$E177,Youth!$F:$F,0),2)&gt;0,INDEX(Youth!$A:$F,MATCH('Youth Results'!$E177,Youth!$F:$F,0),2),""),"")</f>
        <v/>
      </c>
      <c r="C177" s="120" t="str">
        <f>IFERROR(IF(INDEX(Youth!$A:$F,MATCH('Youth Results'!$E177,Youth!$F:$F,0),3)&gt;0,INDEX(Youth!$A:$F,MATCH('Youth Results'!$E177,Youth!$F:$F,0),3),""),"")</f>
        <v/>
      </c>
      <c r="D177" s="121" t="str">
        <f>IFERROR(IF(SMALL(Youth!F:F,K177)&gt;1000,"nt",SMALL(Youth!F:F,K177)),"")</f>
        <v/>
      </c>
      <c r="E177" s="159" t="str">
        <f>IF(D177="nt",IFERROR(SMALL(Youth!F:F,K177),""),IFERROR(SMALL(Youth!F:F,K177),""))</f>
        <v/>
      </c>
      <c r="G177" s="130" t="str">
        <f t="shared" si="3"/>
        <v/>
      </c>
      <c r="K177" s="90">
        <v>176</v>
      </c>
    </row>
    <row r="178" spans="1:11">
      <c r="A178" s="24" t="str">
        <f>IFERROR(IF(INDEX(Youth!$A:$F,MATCH('Youth Results'!$E178,Youth!$F:$F,0),1)&gt;0,INDEX(Youth!$A:$F,MATCH('Youth Results'!$E178,Youth!$F:$F,0),1),""),"")</f>
        <v/>
      </c>
      <c r="B178" s="120" t="str">
        <f>IFERROR(IF(INDEX(Youth!$A:$F,MATCH('Youth Results'!$E178,Youth!$F:$F,0),2)&gt;0,INDEX(Youth!$A:$F,MATCH('Youth Results'!$E178,Youth!$F:$F,0),2),""),"")</f>
        <v/>
      </c>
      <c r="C178" s="120" t="str">
        <f>IFERROR(IF(INDEX(Youth!$A:$F,MATCH('Youth Results'!$E178,Youth!$F:$F,0),3)&gt;0,INDEX(Youth!$A:$F,MATCH('Youth Results'!$E178,Youth!$F:$F,0),3),""),"")</f>
        <v/>
      </c>
      <c r="D178" s="121" t="str">
        <f>IFERROR(IF(SMALL(Youth!F:F,K178)&gt;1000,"nt",SMALL(Youth!F:F,K178)),"")</f>
        <v/>
      </c>
      <c r="E178" s="159" t="str">
        <f>IF(D178="nt",IFERROR(SMALL(Youth!F:F,K178),""),IFERROR(SMALL(Youth!F:F,K178),""))</f>
        <v/>
      </c>
      <c r="G178" s="130" t="str">
        <f t="shared" si="3"/>
        <v/>
      </c>
      <c r="K178" s="90">
        <v>177</v>
      </c>
    </row>
    <row r="179" spans="1:11">
      <c r="A179" s="24" t="str">
        <f>IFERROR(IF(INDEX(Youth!$A:$F,MATCH('Youth Results'!$E179,Youth!$F:$F,0),1)&gt;0,INDEX(Youth!$A:$F,MATCH('Youth Results'!$E179,Youth!$F:$F,0),1),""),"")</f>
        <v/>
      </c>
      <c r="B179" s="120" t="str">
        <f>IFERROR(IF(INDEX(Youth!$A:$F,MATCH('Youth Results'!$E179,Youth!$F:$F,0),2)&gt;0,INDEX(Youth!$A:$F,MATCH('Youth Results'!$E179,Youth!$F:$F,0),2),""),"")</f>
        <v/>
      </c>
      <c r="C179" s="120" t="str">
        <f>IFERROR(IF(INDEX(Youth!$A:$F,MATCH('Youth Results'!$E179,Youth!$F:$F,0),3)&gt;0,INDEX(Youth!$A:$F,MATCH('Youth Results'!$E179,Youth!$F:$F,0),3),""),"")</f>
        <v/>
      </c>
      <c r="D179" s="121" t="str">
        <f>IFERROR(IF(SMALL(Youth!F:F,K179)&gt;1000,"nt",SMALL(Youth!F:F,K179)),"")</f>
        <v/>
      </c>
      <c r="E179" s="159" t="str">
        <f>IF(D179="nt",IFERROR(SMALL(Youth!F:F,K179),""),IFERROR(SMALL(Youth!F:F,K179),""))</f>
        <v/>
      </c>
      <c r="G179" s="130" t="str">
        <f t="shared" si="3"/>
        <v/>
      </c>
      <c r="K179" s="90">
        <v>178</v>
      </c>
    </row>
    <row r="180" spans="1:11">
      <c r="A180" s="24" t="str">
        <f>IFERROR(IF(INDEX(Youth!$A:$F,MATCH('Youth Results'!$E180,Youth!$F:$F,0),1)&gt;0,INDEX(Youth!$A:$F,MATCH('Youth Results'!$E180,Youth!$F:$F,0),1),""),"")</f>
        <v/>
      </c>
      <c r="B180" s="120" t="str">
        <f>IFERROR(IF(INDEX(Youth!$A:$F,MATCH('Youth Results'!$E180,Youth!$F:$F,0),2)&gt;0,INDEX(Youth!$A:$F,MATCH('Youth Results'!$E180,Youth!$F:$F,0),2),""),"")</f>
        <v/>
      </c>
      <c r="C180" s="120" t="str">
        <f>IFERROR(IF(INDEX(Youth!$A:$F,MATCH('Youth Results'!$E180,Youth!$F:$F,0),3)&gt;0,INDEX(Youth!$A:$F,MATCH('Youth Results'!$E180,Youth!$F:$F,0),3),""),"")</f>
        <v/>
      </c>
      <c r="D180" s="121" t="str">
        <f>IFERROR(IF(SMALL(Youth!F:F,K180)&gt;1000,"nt",SMALL(Youth!F:F,K180)),"")</f>
        <v/>
      </c>
      <c r="E180" s="159" t="str">
        <f>IF(D180="nt",IFERROR(SMALL(Youth!F:F,K180),""),IFERROR(SMALL(Youth!F:F,K180),""))</f>
        <v/>
      </c>
      <c r="G180" s="130" t="str">
        <f t="shared" si="3"/>
        <v/>
      </c>
      <c r="K180" s="90">
        <v>179</v>
      </c>
    </row>
    <row r="181" spans="1:11">
      <c r="A181" s="24" t="str">
        <f>IFERROR(IF(INDEX(Youth!$A:$F,MATCH('Youth Results'!$E181,Youth!$F:$F,0),1)&gt;0,INDEX(Youth!$A:$F,MATCH('Youth Results'!$E181,Youth!$F:$F,0),1),""),"")</f>
        <v/>
      </c>
      <c r="B181" s="120" t="str">
        <f>IFERROR(IF(INDEX(Youth!$A:$F,MATCH('Youth Results'!$E181,Youth!$F:$F,0),2)&gt;0,INDEX(Youth!$A:$F,MATCH('Youth Results'!$E181,Youth!$F:$F,0),2),""),"")</f>
        <v/>
      </c>
      <c r="C181" s="120" t="str">
        <f>IFERROR(IF(INDEX(Youth!$A:$F,MATCH('Youth Results'!$E181,Youth!$F:$F,0),3)&gt;0,INDEX(Youth!$A:$F,MATCH('Youth Results'!$E181,Youth!$F:$F,0),3),""),"")</f>
        <v/>
      </c>
      <c r="D181" s="121" t="str">
        <f>IFERROR(IF(SMALL(Youth!F:F,K181)&gt;1000,"nt",SMALL(Youth!F:F,K181)),"")</f>
        <v/>
      </c>
      <c r="E181" s="159" t="str">
        <f>IF(D181="nt",IFERROR(SMALL(Youth!F:F,K181),""),IFERROR(SMALL(Youth!F:F,K181),""))</f>
        <v/>
      </c>
      <c r="G181" s="130" t="str">
        <f t="shared" si="3"/>
        <v/>
      </c>
      <c r="K181" s="90">
        <v>180</v>
      </c>
    </row>
    <row r="182" spans="1:11">
      <c r="A182" s="24" t="str">
        <f>IFERROR(IF(INDEX(Youth!$A:$F,MATCH('Youth Results'!$E182,Youth!$F:$F,0),1)&gt;0,INDEX(Youth!$A:$F,MATCH('Youth Results'!$E182,Youth!$F:$F,0),1),""),"")</f>
        <v/>
      </c>
      <c r="B182" s="120" t="str">
        <f>IFERROR(IF(INDEX(Youth!$A:$F,MATCH('Youth Results'!$E182,Youth!$F:$F,0),2)&gt;0,INDEX(Youth!$A:$F,MATCH('Youth Results'!$E182,Youth!$F:$F,0),2),""),"")</f>
        <v/>
      </c>
      <c r="C182" s="120" t="str">
        <f>IFERROR(IF(INDEX(Youth!$A:$F,MATCH('Youth Results'!$E182,Youth!$F:$F,0),3)&gt;0,INDEX(Youth!$A:$F,MATCH('Youth Results'!$E182,Youth!$F:$F,0),3),""),"")</f>
        <v/>
      </c>
      <c r="D182" s="121" t="str">
        <f>IFERROR(IF(SMALL(Youth!F:F,K182)&gt;1000,"nt",SMALL(Youth!F:F,K182)),"")</f>
        <v/>
      </c>
      <c r="E182" s="159" t="str">
        <f>IF(D182="nt",IFERROR(SMALL(Youth!F:F,K182),""),IFERROR(SMALL(Youth!F:F,K182),""))</f>
        <v/>
      </c>
      <c r="G182" s="130" t="str">
        <f t="shared" si="3"/>
        <v/>
      </c>
      <c r="K182" s="90">
        <v>181</v>
      </c>
    </row>
    <row r="183" spans="1:11">
      <c r="A183" s="24" t="str">
        <f>IFERROR(IF(INDEX(Youth!$A:$F,MATCH('Youth Results'!$E183,Youth!$F:$F,0),1)&gt;0,INDEX(Youth!$A:$F,MATCH('Youth Results'!$E183,Youth!$F:$F,0),1),""),"")</f>
        <v/>
      </c>
      <c r="B183" s="120" t="str">
        <f>IFERROR(IF(INDEX(Youth!$A:$F,MATCH('Youth Results'!$E183,Youth!$F:$F,0),2)&gt;0,INDEX(Youth!$A:$F,MATCH('Youth Results'!$E183,Youth!$F:$F,0),2),""),"")</f>
        <v/>
      </c>
      <c r="C183" s="120" t="str">
        <f>IFERROR(IF(INDEX(Youth!$A:$F,MATCH('Youth Results'!$E183,Youth!$F:$F,0),3)&gt;0,INDEX(Youth!$A:$F,MATCH('Youth Results'!$E183,Youth!$F:$F,0),3),""),"")</f>
        <v/>
      </c>
      <c r="D183" s="121" t="str">
        <f>IFERROR(IF(SMALL(Youth!F:F,K183)&gt;1000,"nt",SMALL(Youth!F:F,K183)),"")</f>
        <v/>
      </c>
      <c r="E183" s="159" t="str">
        <f>IF(D183="nt",IFERROR(SMALL(Youth!F:F,K183),""),IFERROR(SMALL(Youth!F:F,K183),""))</f>
        <v/>
      </c>
      <c r="G183" s="130" t="str">
        <f t="shared" si="3"/>
        <v/>
      </c>
      <c r="K183" s="90">
        <v>182</v>
      </c>
    </row>
    <row r="184" spans="1:11">
      <c r="A184" s="24" t="str">
        <f>IFERROR(IF(INDEX(Youth!$A:$F,MATCH('Youth Results'!$E184,Youth!$F:$F,0),1)&gt;0,INDEX(Youth!$A:$F,MATCH('Youth Results'!$E184,Youth!$F:$F,0),1),""),"")</f>
        <v/>
      </c>
      <c r="B184" s="120" t="str">
        <f>IFERROR(IF(INDEX(Youth!$A:$F,MATCH('Youth Results'!$E184,Youth!$F:$F,0),2)&gt;0,INDEX(Youth!$A:$F,MATCH('Youth Results'!$E184,Youth!$F:$F,0),2),""),"")</f>
        <v/>
      </c>
      <c r="C184" s="120" t="str">
        <f>IFERROR(IF(INDEX(Youth!$A:$F,MATCH('Youth Results'!$E184,Youth!$F:$F,0),3)&gt;0,INDEX(Youth!$A:$F,MATCH('Youth Results'!$E184,Youth!$F:$F,0),3),""),"")</f>
        <v/>
      </c>
      <c r="D184" s="121" t="str">
        <f>IFERROR(IF(SMALL(Youth!F:F,K184)&gt;1000,"nt",SMALL(Youth!F:F,K184)),"")</f>
        <v/>
      </c>
      <c r="E184" s="159" t="str">
        <f>IF(D184="nt",IFERROR(SMALL(Youth!F:F,K184),""),IFERROR(SMALL(Youth!F:F,K184),""))</f>
        <v/>
      </c>
      <c r="G184" s="130" t="str">
        <f t="shared" si="3"/>
        <v/>
      </c>
      <c r="K184" s="90">
        <v>183</v>
      </c>
    </row>
    <row r="185" spans="1:11">
      <c r="A185" s="24" t="str">
        <f>IFERROR(IF(INDEX(Youth!$A:$F,MATCH('Youth Results'!$E185,Youth!$F:$F,0),1)&gt;0,INDEX(Youth!$A:$F,MATCH('Youth Results'!$E185,Youth!$F:$F,0),1),""),"")</f>
        <v/>
      </c>
      <c r="B185" s="120" t="str">
        <f>IFERROR(IF(INDEX(Youth!$A:$F,MATCH('Youth Results'!$E185,Youth!$F:$F,0),2)&gt;0,INDEX(Youth!$A:$F,MATCH('Youth Results'!$E185,Youth!$F:$F,0),2),""),"")</f>
        <v/>
      </c>
      <c r="C185" s="120" t="str">
        <f>IFERROR(IF(INDEX(Youth!$A:$F,MATCH('Youth Results'!$E185,Youth!$F:$F,0),3)&gt;0,INDEX(Youth!$A:$F,MATCH('Youth Results'!$E185,Youth!$F:$F,0),3),""),"")</f>
        <v/>
      </c>
      <c r="D185" s="121" t="str">
        <f>IFERROR(IF(SMALL(Youth!F:F,K185)&gt;1000,"nt",SMALL(Youth!F:F,K185)),"")</f>
        <v/>
      </c>
      <c r="E185" s="159" t="str">
        <f>IF(D185="nt",IFERROR(SMALL(Youth!F:F,K185),""),IFERROR(SMALL(Youth!F:F,K185),""))</f>
        <v/>
      </c>
      <c r="G185" s="130" t="str">
        <f t="shared" si="3"/>
        <v/>
      </c>
      <c r="K185" s="90">
        <v>184</v>
      </c>
    </row>
    <row r="186" spans="1:11">
      <c r="A186" s="24" t="str">
        <f>IFERROR(IF(INDEX(Youth!$A:$F,MATCH('Youth Results'!$E186,Youth!$F:$F,0),1)&gt;0,INDEX(Youth!$A:$F,MATCH('Youth Results'!$E186,Youth!$F:$F,0),1),""),"")</f>
        <v/>
      </c>
      <c r="B186" s="120" t="str">
        <f>IFERROR(IF(INDEX(Youth!$A:$F,MATCH('Youth Results'!$E186,Youth!$F:$F,0),2)&gt;0,INDEX(Youth!$A:$F,MATCH('Youth Results'!$E186,Youth!$F:$F,0),2),""),"")</f>
        <v/>
      </c>
      <c r="C186" s="120" t="str">
        <f>IFERROR(IF(INDEX(Youth!$A:$F,MATCH('Youth Results'!$E186,Youth!$F:$F,0),3)&gt;0,INDEX(Youth!$A:$F,MATCH('Youth Results'!$E186,Youth!$F:$F,0),3),""),"")</f>
        <v/>
      </c>
      <c r="D186" s="121" t="str">
        <f>IFERROR(IF(SMALL(Youth!F:F,K186)&gt;1000,"nt",SMALL(Youth!F:F,K186)),"")</f>
        <v/>
      </c>
      <c r="E186" s="159" t="str">
        <f>IF(D186="nt",IFERROR(SMALL(Youth!F:F,K186),""),IFERROR(SMALL(Youth!F:F,K186),""))</f>
        <v/>
      </c>
      <c r="G186" s="130" t="str">
        <f t="shared" si="3"/>
        <v/>
      </c>
      <c r="K186" s="90">
        <v>185</v>
      </c>
    </row>
    <row r="187" spans="1:11">
      <c r="A187" s="24" t="str">
        <f>IFERROR(IF(INDEX(Youth!$A:$F,MATCH('Youth Results'!$E187,Youth!$F:$F,0),1)&gt;0,INDEX(Youth!$A:$F,MATCH('Youth Results'!$E187,Youth!$F:$F,0),1),""),"")</f>
        <v/>
      </c>
      <c r="B187" s="120" t="str">
        <f>IFERROR(IF(INDEX(Youth!$A:$F,MATCH('Youth Results'!$E187,Youth!$F:$F,0),2)&gt;0,INDEX(Youth!$A:$F,MATCH('Youth Results'!$E187,Youth!$F:$F,0),2),""),"")</f>
        <v/>
      </c>
      <c r="C187" s="120" t="str">
        <f>IFERROR(IF(INDEX(Youth!$A:$F,MATCH('Youth Results'!$E187,Youth!$F:$F,0),3)&gt;0,INDEX(Youth!$A:$F,MATCH('Youth Results'!$E187,Youth!$F:$F,0),3),""),"")</f>
        <v/>
      </c>
      <c r="D187" s="121" t="str">
        <f>IFERROR(IF(SMALL(Youth!F:F,K187)&gt;1000,"nt",SMALL(Youth!F:F,K187)),"")</f>
        <v/>
      </c>
      <c r="E187" s="159" t="str">
        <f>IF(D187="nt",IFERROR(SMALL(Youth!F:F,K187),""),IFERROR(SMALL(Youth!F:F,K187),""))</f>
        <v/>
      </c>
      <c r="G187" s="130" t="str">
        <f t="shared" si="3"/>
        <v/>
      </c>
      <c r="K187" s="90">
        <v>186</v>
      </c>
    </row>
    <row r="188" spans="1:11">
      <c r="A188" s="24" t="str">
        <f>IFERROR(IF(INDEX(Youth!$A:$F,MATCH('Youth Results'!$E188,Youth!$F:$F,0),1)&gt;0,INDEX(Youth!$A:$F,MATCH('Youth Results'!$E188,Youth!$F:$F,0),1),""),"")</f>
        <v/>
      </c>
      <c r="B188" s="120" t="str">
        <f>IFERROR(IF(INDEX(Youth!$A:$F,MATCH('Youth Results'!$E188,Youth!$F:$F,0),2)&gt;0,INDEX(Youth!$A:$F,MATCH('Youth Results'!$E188,Youth!$F:$F,0),2),""),"")</f>
        <v/>
      </c>
      <c r="C188" s="120" t="str">
        <f>IFERROR(IF(INDEX(Youth!$A:$F,MATCH('Youth Results'!$E188,Youth!$F:$F,0),3)&gt;0,INDEX(Youth!$A:$F,MATCH('Youth Results'!$E188,Youth!$F:$F,0),3),""),"")</f>
        <v/>
      </c>
      <c r="D188" s="121" t="str">
        <f>IFERROR(IF(SMALL(Youth!F:F,K188)&gt;1000,"nt",SMALL(Youth!F:F,K188)),"")</f>
        <v/>
      </c>
      <c r="E188" s="159" t="str">
        <f>IF(D188="nt",IFERROR(SMALL(Youth!F:F,K188),""),IFERROR(SMALL(Youth!F:F,K188),""))</f>
        <v/>
      </c>
      <c r="G188" s="130" t="str">
        <f t="shared" si="3"/>
        <v/>
      </c>
      <c r="K188" s="90">
        <v>187</v>
      </c>
    </row>
    <row r="189" spans="1:11">
      <c r="A189" s="24" t="str">
        <f>IFERROR(IF(INDEX(Youth!$A:$F,MATCH('Youth Results'!$E189,Youth!$F:$F,0),1)&gt;0,INDEX(Youth!$A:$F,MATCH('Youth Results'!$E189,Youth!$F:$F,0),1),""),"")</f>
        <v/>
      </c>
      <c r="B189" s="120" t="str">
        <f>IFERROR(IF(INDEX(Youth!$A:$F,MATCH('Youth Results'!$E189,Youth!$F:$F,0),2)&gt;0,INDEX(Youth!$A:$F,MATCH('Youth Results'!$E189,Youth!$F:$F,0),2),""),"")</f>
        <v/>
      </c>
      <c r="C189" s="120" t="str">
        <f>IFERROR(IF(INDEX(Youth!$A:$F,MATCH('Youth Results'!$E189,Youth!$F:$F,0),3)&gt;0,INDEX(Youth!$A:$F,MATCH('Youth Results'!$E189,Youth!$F:$F,0),3),""),"")</f>
        <v/>
      </c>
      <c r="D189" s="121" t="str">
        <f>IFERROR(IF(SMALL(Youth!F:F,K189)&gt;1000,"nt",SMALL(Youth!F:F,K189)),"")</f>
        <v/>
      </c>
      <c r="E189" s="159" t="str">
        <f>IF(D189="nt",IFERROR(SMALL(Youth!F:F,K189),""),IFERROR(SMALL(Youth!F:F,K189),""))</f>
        <v/>
      </c>
      <c r="G189" s="130" t="str">
        <f t="shared" si="3"/>
        <v/>
      </c>
      <c r="K189" s="90">
        <v>188</v>
      </c>
    </row>
    <row r="190" spans="1:11">
      <c r="A190" s="24" t="str">
        <f>IFERROR(IF(INDEX(Youth!$A:$F,MATCH('Youth Results'!$E190,Youth!$F:$F,0),1)&gt;0,INDEX(Youth!$A:$F,MATCH('Youth Results'!$E190,Youth!$F:$F,0),1),""),"")</f>
        <v/>
      </c>
      <c r="B190" s="120" t="str">
        <f>IFERROR(IF(INDEX(Youth!$A:$F,MATCH('Youth Results'!$E190,Youth!$F:$F,0),2)&gt;0,INDEX(Youth!$A:$F,MATCH('Youth Results'!$E190,Youth!$F:$F,0),2),""),"")</f>
        <v/>
      </c>
      <c r="C190" s="120" t="str">
        <f>IFERROR(IF(INDEX(Youth!$A:$F,MATCH('Youth Results'!$E190,Youth!$F:$F,0),3)&gt;0,INDEX(Youth!$A:$F,MATCH('Youth Results'!$E190,Youth!$F:$F,0),3),""),"")</f>
        <v/>
      </c>
      <c r="D190" s="121" t="str">
        <f>IFERROR(IF(SMALL(Youth!F:F,K190)&gt;1000,"nt",SMALL(Youth!F:F,K190)),"")</f>
        <v/>
      </c>
      <c r="E190" s="159" t="str">
        <f>IF(D190="nt",IFERROR(SMALL(Youth!F:F,K190),""),IFERROR(SMALL(Youth!F:F,K190),""))</f>
        <v/>
      </c>
      <c r="G190" s="130" t="str">
        <f t="shared" si="3"/>
        <v/>
      </c>
      <c r="K190" s="90">
        <v>189</v>
      </c>
    </row>
    <row r="191" spans="1:11">
      <c r="A191" s="24" t="str">
        <f>IFERROR(IF(INDEX(Youth!$A:$F,MATCH('Youth Results'!$E191,Youth!$F:$F,0),1)&gt;0,INDEX(Youth!$A:$F,MATCH('Youth Results'!$E191,Youth!$F:$F,0),1),""),"")</f>
        <v/>
      </c>
      <c r="B191" s="120" t="str">
        <f>IFERROR(IF(INDEX(Youth!$A:$F,MATCH('Youth Results'!$E191,Youth!$F:$F,0),2)&gt;0,INDEX(Youth!$A:$F,MATCH('Youth Results'!$E191,Youth!$F:$F,0),2),""),"")</f>
        <v/>
      </c>
      <c r="C191" s="120" t="str">
        <f>IFERROR(IF(INDEX(Youth!$A:$F,MATCH('Youth Results'!$E191,Youth!$F:$F,0),3)&gt;0,INDEX(Youth!$A:$F,MATCH('Youth Results'!$E191,Youth!$F:$F,0),3),""),"")</f>
        <v/>
      </c>
      <c r="D191" s="121" t="str">
        <f>IFERROR(IF(SMALL(Youth!F:F,K191)&gt;1000,"nt",SMALL(Youth!F:F,K191)),"")</f>
        <v/>
      </c>
      <c r="E191" s="159" t="str">
        <f>IF(D191="nt",IFERROR(SMALL(Youth!F:F,K191),""),IFERROR(SMALL(Youth!F:F,K191),""))</f>
        <v/>
      </c>
      <c r="G191" s="130" t="str">
        <f t="shared" si="3"/>
        <v/>
      </c>
      <c r="K191" s="90">
        <v>190</v>
      </c>
    </row>
    <row r="192" spans="1:11">
      <c r="A192" s="24" t="str">
        <f>IFERROR(IF(INDEX(Youth!$A:$F,MATCH('Youth Results'!$E192,Youth!$F:$F,0),1)&gt;0,INDEX(Youth!$A:$F,MATCH('Youth Results'!$E192,Youth!$F:$F,0),1),""),"")</f>
        <v/>
      </c>
      <c r="B192" s="120" t="str">
        <f>IFERROR(IF(INDEX(Youth!$A:$F,MATCH('Youth Results'!$E192,Youth!$F:$F,0),2)&gt;0,INDEX(Youth!$A:$F,MATCH('Youth Results'!$E192,Youth!$F:$F,0),2),""),"")</f>
        <v/>
      </c>
      <c r="C192" s="120" t="str">
        <f>IFERROR(IF(INDEX(Youth!$A:$F,MATCH('Youth Results'!$E192,Youth!$F:$F,0),3)&gt;0,INDEX(Youth!$A:$F,MATCH('Youth Results'!$E192,Youth!$F:$F,0),3),""),"")</f>
        <v/>
      </c>
      <c r="D192" s="121" t="str">
        <f>IFERROR(IF(SMALL(Youth!F:F,K192)&gt;1000,"nt",SMALL(Youth!F:F,K192)),"")</f>
        <v/>
      </c>
      <c r="E192" s="159" t="str">
        <f>IF(D192="nt",IFERROR(SMALL(Youth!F:F,K192),""),IFERROR(SMALL(Youth!F:F,K192),""))</f>
        <v/>
      </c>
      <c r="G192" s="130" t="str">
        <f t="shared" si="3"/>
        <v/>
      </c>
      <c r="K192" s="90">
        <v>191</v>
      </c>
    </row>
    <row r="193" spans="1:11">
      <c r="A193" s="24" t="str">
        <f>IFERROR(IF(INDEX(Youth!$A:$F,MATCH('Youth Results'!$E193,Youth!$F:$F,0),1)&gt;0,INDEX(Youth!$A:$F,MATCH('Youth Results'!$E193,Youth!$F:$F,0),1),""),"")</f>
        <v/>
      </c>
      <c r="B193" s="120" t="str">
        <f>IFERROR(IF(INDEX(Youth!$A:$F,MATCH('Youth Results'!$E193,Youth!$F:$F,0),2)&gt;0,INDEX(Youth!$A:$F,MATCH('Youth Results'!$E193,Youth!$F:$F,0),2),""),"")</f>
        <v/>
      </c>
      <c r="C193" s="120" t="str">
        <f>IFERROR(IF(INDEX(Youth!$A:$F,MATCH('Youth Results'!$E193,Youth!$F:$F,0),3)&gt;0,INDEX(Youth!$A:$F,MATCH('Youth Results'!$E193,Youth!$F:$F,0),3),""),"")</f>
        <v/>
      </c>
      <c r="D193" s="121" t="str">
        <f>IFERROR(IF(SMALL(Youth!F:F,K193)&gt;1000,"nt",SMALL(Youth!F:F,K193)),"")</f>
        <v/>
      </c>
      <c r="E193" s="159" t="str">
        <f>IF(D193="nt",IFERROR(SMALL(Youth!F:F,K193),""),IFERROR(SMALL(Youth!F:F,K193),""))</f>
        <v/>
      </c>
      <c r="G193" s="130" t="str">
        <f t="shared" si="3"/>
        <v/>
      </c>
      <c r="K193" s="90">
        <v>192</v>
      </c>
    </row>
    <row r="194" spans="1:11">
      <c r="A194" s="24" t="str">
        <f>IFERROR(IF(INDEX(Youth!$A:$F,MATCH('Youth Results'!$E194,Youth!$F:$F,0),1)&gt;0,INDEX(Youth!$A:$F,MATCH('Youth Results'!$E194,Youth!$F:$F,0),1),""),"")</f>
        <v/>
      </c>
      <c r="B194" s="120" t="str">
        <f>IFERROR(IF(INDEX(Youth!$A:$F,MATCH('Youth Results'!$E194,Youth!$F:$F,0),2)&gt;0,INDEX(Youth!$A:$F,MATCH('Youth Results'!$E194,Youth!$F:$F,0),2),""),"")</f>
        <v/>
      </c>
      <c r="C194" s="120" t="str">
        <f>IFERROR(IF(INDEX(Youth!$A:$F,MATCH('Youth Results'!$E194,Youth!$F:$F,0),3)&gt;0,INDEX(Youth!$A:$F,MATCH('Youth Results'!$E194,Youth!$F:$F,0),3),""),"")</f>
        <v/>
      </c>
      <c r="D194" s="121" t="str">
        <f>IFERROR(IF(SMALL(Youth!F:F,K194)&gt;1000,"nt",SMALL(Youth!F:F,K194)),"")</f>
        <v/>
      </c>
      <c r="E194" s="159" t="str">
        <f>IF(D194="nt",IFERROR(SMALL(Youth!F:F,K194),""),IFERROR(SMALL(Youth!F:F,K194),""))</f>
        <v/>
      </c>
      <c r="G194" s="130" t="str">
        <f t="shared" si="3"/>
        <v/>
      </c>
      <c r="K194" s="90">
        <v>193</v>
      </c>
    </row>
    <row r="195" spans="1:11">
      <c r="A195" s="24" t="str">
        <f>IFERROR(IF(INDEX(Youth!$A:$F,MATCH('Youth Results'!$E195,Youth!$F:$F,0),1)&gt;0,INDEX(Youth!$A:$F,MATCH('Youth Results'!$E195,Youth!$F:$F,0),1),""),"")</f>
        <v/>
      </c>
      <c r="B195" s="120" t="str">
        <f>IFERROR(IF(INDEX(Youth!$A:$F,MATCH('Youth Results'!$E195,Youth!$F:$F,0),2)&gt;0,INDEX(Youth!$A:$F,MATCH('Youth Results'!$E195,Youth!$F:$F,0),2),""),"")</f>
        <v/>
      </c>
      <c r="C195" s="120" t="str">
        <f>IFERROR(IF(INDEX(Youth!$A:$F,MATCH('Youth Results'!$E195,Youth!$F:$F,0),3)&gt;0,INDEX(Youth!$A:$F,MATCH('Youth Results'!$E195,Youth!$F:$F,0),3),""),"")</f>
        <v/>
      </c>
      <c r="D195" s="121" t="str">
        <f>IFERROR(IF(SMALL(Youth!F:F,K195)&gt;1000,"nt",SMALL(Youth!F:F,K195)),"")</f>
        <v/>
      </c>
      <c r="E195" s="159" t="str">
        <f>IF(D195="nt",IFERROR(SMALL(Youth!F:F,K195),""),IFERROR(SMALL(Youth!F:F,K195),""))</f>
        <v/>
      </c>
      <c r="G195" s="130" t="str">
        <f t="shared" ref="G195:G251" si="4">IFERROR(VLOOKUP(D195,$H$3:$I$7,2,FALSE),"")</f>
        <v/>
      </c>
      <c r="K195" s="90">
        <v>194</v>
      </c>
    </row>
    <row r="196" spans="1:11">
      <c r="A196" s="24" t="str">
        <f>IFERROR(IF(INDEX(Youth!$A:$F,MATCH('Youth Results'!$E196,Youth!$F:$F,0),1)&gt;0,INDEX(Youth!$A:$F,MATCH('Youth Results'!$E196,Youth!$F:$F,0),1),""),"")</f>
        <v/>
      </c>
      <c r="B196" s="120" t="str">
        <f>IFERROR(IF(INDEX(Youth!$A:$F,MATCH('Youth Results'!$E196,Youth!$F:$F,0),2)&gt;0,INDEX(Youth!$A:$F,MATCH('Youth Results'!$E196,Youth!$F:$F,0),2),""),"")</f>
        <v/>
      </c>
      <c r="C196" s="120" t="str">
        <f>IFERROR(IF(INDEX(Youth!$A:$F,MATCH('Youth Results'!$E196,Youth!$F:$F,0),3)&gt;0,INDEX(Youth!$A:$F,MATCH('Youth Results'!$E196,Youth!$F:$F,0),3),""),"")</f>
        <v/>
      </c>
      <c r="D196" s="121" t="str">
        <f>IFERROR(IF(SMALL(Youth!F:F,K196)&gt;1000,"nt",SMALL(Youth!F:F,K196)),"")</f>
        <v/>
      </c>
      <c r="E196" s="159" t="str">
        <f>IF(D196="nt",IFERROR(SMALL(Youth!F:F,K196),""),IFERROR(SMALL(Youth!F:F,K196),""))</f>
        <v/>
      </c>
      <c r="G196" s="130" t="str">
        <f t="shared" si="4"/>
        <v/>
      </c>
      <c r="K196" s="90">
        <v>195</v>
      </c>
    </row>
    <row r="197" spans="1:11">
      <c r="A197" s="24" t="str">
        <f>IFERROR(IF(INDEX(Youth!$A:$F,MATCH('Youth Results'!$E197,Youth!$F:$F,0),1)&gt;0,INDEX(Youth!$A:$F,MATCH('Youth Results'!$E197,Youth!$F:$F,0),1),""),"")</f>
        <v/>
      </c>
      <c r="B197" s="120" t="str">
        <f>IFERROR(IF(INDEX(Youth!$A:$F,MATCH('Youth Results'!$E197,Youth!$F:$F,0),2)&gt;0,INDEX(Youth!$A:$F,MATCH('Youth Results'!$E197,Youth!$F:$F,0),2),""),"")</f>
        <v/>
      </c>
      <c r="C197" s="120" t="str">
        <f>IFERROR(IF(INDEX(Youth!$A:$F,MATCH('Youth Results'!$E197,Youth!$F:$F,0),3)&gt;0,INDEX(Youth!$A:$F,MATCH('Youth Results'!$E197,Youth!$F:$F,0),3),""),"")</f>
        <v/>
      </c>
      <c r="D197" s="121" t="str">
        <f>IFERROR(IF(SMALL(Youth!F:F,K197)&gt;1000,"nt",SMALL(Youth!F:F,K197)),"")</f>
        <v/>
      </c>
      <c r="E197" s="159" t="str">
        <f>IF(D197="nt",IFERROR(SMALL(Youth!F:F,K197),""),IFERROR(SMALL(Youth!F:F,K197),""))</f>
        <v/>
      </c>
      <c r="G197" s="130" t="str">
        <f t="shared" si="4"/>
        <v/>
      </c>
      <c r="K197" s="90">
        <v>196</v>
      </c>
    </row>
    <row r="198" spans="1:11">
      <c r="A198" s="24" t="str">
        <f>IFERROR(IF(INDEX(Youth!$A:$F,MATCH('Youth Results'!$E198,Youth!$F:$F,0),1)&gt;0,INDEX(Youth!$A:$F,MATCH('Youth Results'!$E198,Youth!$F:$F,0),1),""),"")</f>
        <v/>
      </c>
      <c r="B198" s="120" t="str">
        <f>IFERROR(IF(INDEX(Youth!$A:$F,MATCH('Youth Results'!$E198,Youth!$F:$F,0),2)&gt;0,INDEX(Youth!$A:$F,MATCH('Youth Results'!$E198,Youth!$F:$F,0),2),""),"")</f>
        <v/>
      </c>
      <c r="C198" s="120" t="str">
        <f>IFERROR(IF(INDEX(Youth!$A:$F,MATCH('Youth Results'!$E198,Youth!$F:$F,0),3)&gt;0,INDEX(Youth!$A:$F,MATCH('Youth Results'!$E198,Youth!$F:$F,0),3),""),"")</f>
        <v/>
      </c>
      <c r="D198" s="121" t="str">
        <f>IFERROR(IF(SMALL(Youth!F:F,K198)&gt;1000,"nt",SMALL(Youth!F:F,K198)),"")</f>
        <v/>
      </c>
      <c r="E198" s="159" t="str">
        <f>IF(D198="nt",IFERROR(SMALL(Youth!F:F,K198),""),IFERROR(SMALL(Youth!F:F,K198),""))</f>
        <v/>
      </c>
      <c r="G198" s="130" t="str">
        <f t="shared" si="4"/>
        <v/>
      </c>
      <c r="K198" s="90">
        <v>197</v>
      </c>
    </row>
    <row r="199" spans="1:11">
      <c r="A199" s="24" t="str">
        <f>IFERROR(IF(INDEX(Youth!$A:$F,MATCH('Youth Results'!$E199,Youth!$F:$F,0),1)&gt;0,INDEX(Youth!$A:$F,MATCH('Youth Results'!$E199,Youth!$F:$F,0),1),""),"")</f>
        <v/>
      </c>
      <c r="B199" s="120" t="str">
        <f>IFERROR(IF(INDEX(Youth!$A:$F,MATCH('Youth Results'!$E199,Youth!$F:$F,0),2)&gt;0,INDEX(Youth!$A:$F,MATCH('Youth Results'!$E199,Youth!$F:$F,0),2),""),"")</f>
        <v/>
      </c>
      <c r="C199" s="120" t="str">
        <f>IFERROR(IF(INDEX(Youth!$A:$F,MATCH('Youth Results'!$E199,Youth!$F:$F,0),3)&gt;0,INDEX(Youth!$A:$F,MATCH('Youth Results'!$E199,Youth!$F:$F,0),3),""),"")</f>
        <v/>
      </c>
      <c r="D199" s="121" t="str">
        <f>IFERROR(IF(SMALL(Youth!F:F,K199)&gt;1000,"nt",SMALL(Youth!F:F,K199)),"")</f>
        <v/>
      </c>
      <c r="E199" s="159" t="str">
        <f>IF(D199="nt",IFERROR(SMALL(Youth!F:F,K199),""),IFERROR(SMALL(Youth!F:F,K199),""))</f>
        <v/>
      </c>
      <c r="G199" s="130" t="str">
        <f t="shared" si="4"/>
        <v/>
      </c>
      <c r="K199" s="90">
        <v>198</v>
      </c>
    </row>
    <row r="200" spans="1:11">
      <c r="A200" s="24" t="str">
        <f>IFERROR(IF(INDEX(Youth!$A:$F,MATCH('Youth Results'!$E200,Youth!$F:$F,0),1)&gt;0,INDEX(Youth!$A:$F,MATCH('Youth Results'!$E200,Youth!$F:$F,0),1),""),"")</f>
        <v/>
      </c>
      <c r="B200" s="120" t="str">
        <f>IFERROR(IF(INDEX(Youth!$A:$F,MATCH('Youth Results'!$E200,Youth!$F:$F,0),2)&gt;0,INDEX(Youth!$A:$F,MATCH('Youth Results'!$E200,Youth!$F:$F,0),2),""),"")</f>
        <v/>
      </c>
      <c r="C200" s="120" t="str">
        <f>IFERROR(IF(INDEX(Youth!$A:$F,MATCH('Youth Results'!$E200,Youth!$F:$F,0),3)&gt;0,INDEX(Youth!$A:$F,MATCH('Youth Results'!$E200,Youth!$F:$F,0),3),""),"")</f>
        <v/>
      </c>
      <c r="D200" s="121" t="str">
        <f>IFERROR(IF(SMALL(Youth!F:F,K200)&gt;1000,"nt",SMALL(Youth!F:F,K200)),"")</f>
        <v/>
      </c>
      <c r="E200" s="159" t="str">
        <f>IF(D200="nt",IFERROR(SMALL(Youth!F:F,K200),""),IFERROR(SMALL(Youth!F:F,K200),""))</f>
        <v/>
      </c>
      <c r="G200" s="130" t="str">
        <f t="shared" si="4"/>
        <v/>
      </c>
      <c r="K200" s="90">
        <v>199</v>
      </c>
    </row>
    <row r="201" spans="1:11">
      <c r="A201" s="24" t="str">
        <f>IFERROR(IF(INDEX(Youth!$A:$F,MATCH('Youth Results'!$E201,Youth!$F:$F,0),1)&gt;0,INDEX(Youth!$A:$F,MATCH('Youth Results'!$E201,Youth!$F:$F,0),1),""),"")</f>
        <v/>
      </c>
      <c r="B201" s="120" t="str">
        <f>IFERROR(IF(INDEX(Youth!$A:$F,MATCH('Youth Results'!$E201,Youth!$F:$F,0),2)&gt;0,INDEX(Youth!$A:$F,MATCH('Youth Results'!$E201,Youth!$F:$F,0),2),""),"")</f>
        <v/>
      </c>
      <c r="C201" s="120" t="str">
        <f>IFERROR(IF(INDEX(Youth!$A:$F,MATCH('Youth Results'!$E201,Youth!$F:$F,0),3)&gt;0,INDEX(Youth!$A:$F,MATCH('Youth Results'!$E201,Youth!$F:$F,0),3),""),"")</f>
        <v/>
      </c>
      <c r="D201" s="121" t="str">
        <f>IFERROR(IF(SMALL(Youth!F:F,K201)&gt;1000,"nt",SMALL(Youth!F:F,K201)),"")</f>
        <v/>
      </c>
      <c r="E201" s="159" t="str">
        <f>IF(D201="nt",IFERROR(SMALL(Youth!F:F,K201),""),IFERROR(SMALL(Youth!F:F,K201),""))</f>
        <v/>
      </c>
      <c r="G201" s="130" t="str">
        <f t="shared" si="4"/>
        <v/>
      </c>
      <c r="K201" s="90">
        <v>200</v>
      </c>
    </row>
    <row r="202" spans="1:11">
      <c r="A202" s="24" t="str">
        <f>IFERROR(IF(INDEX(Youth!$A:$F,MATCH('Youth Results'!$E202,Youth!$F:$F,0),1)&gt;0,INDEX(Youth!$A:$F,MATCH('Youth Results'!$E202,Youth!$F:$F,0),1),""),"")</f>
        <v/>
      </c>
      <c r="B202" s="120" t="str">
        <f>IFERROR(IF(INDEX(Youth!$A:$F,MATCH('Youth Results'!$E202,Youth!$F:$F,0),2)&gt;0,INDEX(Youth!$A:$F,MATCH('Youth Results'!$E202,Youth!$F:$F,0),2),""),"")</f>
        <v/>
      </c>
      <c r="C202" s="120" t="str">
        <f>IFERROR(IF(INDEX(Youth!$A:$F,MATCH('Youth Results'!$E202,Youth!$F:$F,0),3)&gt;0,INDEX(Youth!$A:$F,MATCH('Youth Results'!$E202,Youth!$F:$F,0),3),""),"")</f>
        <v/>
      </c>
      <c r="D202" s="121" t="str">
        <f>IFERROR(IF(SMALL(Youth!F:F,K202)&gt;1000,"nt",SMALL(Youth!F:F,K202)),"")</f>
        <v/>
      </c>
      <c r="E202" s="159" t="str">
        <f>IF(D202="nt",IFERROR(SMALL(Youth!F:F,K202),""),IFERROR(SMALL(Youth!F:F,K202),""))</f>
        <v/>
      </c>
      <c r="G202" s="130" t="str">
        <f t="shared" si="4"/>
        <v/>
      </c>
      <c r="K202" s="90">
        <v>201</v>
      </c>
    </row>
    <row r="203" spans="1:11">
      <c r="A203" s="24" t="str">
        <f>IFERROR(IF(INDEX(Youth!$A:$F,MATCH('Youth Results'!$E203,Youth!$F:$F,0),1)&gt;0,INDEX(Youth!$A:$F,MATCH('Youth Results'!$E203,Youth!$F:$F,0),1),""),"")</f>
        <v/>
      </c>
      <c r="B203" s="120" t="str">
        <f>IFERROR(IF(INDEX(Youth!$A:$F,MATCH('Youth Results'!$E203,Youth!$F:$F,0),2)&gt;0,INDEX(Youth!$A:$F,MATCH('Youth Results'!$E203,Youth!$F:$F,0),2),""),"")</f>
        <v/>
      </c>
      <c r="C203" s="120" t="str">
        <f>IFERROR(IF(INDEX(Youth!$A:$F,MATCH('Youth Results'!$E203,Youth!$F:$F,0),3)&gt;0,INDEX(Youth!$A:$F,MATCH('Youth Results'!$E203,Youth!$F:$F,0),3),""),"")</f>
        <v/>
      </c>
      <c r="D203" s="121" t="str">
        <f>IFERROR(IF(SMALL(Youth!F:F,K203)&gt;1000,"nt",SMALL(Youth!F:F,K203)),"")</f>
        <v/>
      </c>
      <c r="E203" s="159" t="str">
        <f>IF(D203="nt",IFERROR(SMALL(Youth!F:F,K203),""),IFERROR(SMALL(Youth!F:F,K203),""))</f>
        <v/>
      </c>
      <c r="G203" s="130" t="str">
        <f t="shared" si="4"/>
        <v/>
      </c>
      <c r="K203" s="90">
        <v>202</v>
      </c>
    </row>
    <row r="204" spans="1:11">
      <c r="A204" s="24" t="str">
        <f>IFERROR(IF(INDEX(Youth!$A:$F,MATCH('Youth Results'!$E204,Youth!$F:$F,0),1)&gt;0,INDEX(Youth!$A:$F,MATCH('Youth Results'!$E204,Youth!$F:$F,0),1),""),"")</f>
        <v/>
      </c>
      <c r="B204" s="120" t="str">
        <f>IFERROR(IF(INDEX(Youth!$A:$F,MATCH('Youth Results'!$E204,Youth!$F:$F,0),2)&gt;0,INDEX(Youth!$A:$F,MATCH('Youth Results'!$E204,Youth!$F:$F,0),2),""),"")</f>
        <v/>
      </c>
      <c r="C204" s="120" t="str">
        <f>IFERROR(IF(INDEX(Youth!$A:$F,MATCH('Youth Results'!$E204,Youth!$F:$F,0),3)&gt;0,INDEX(Youth!$A:$F,MATCH('Youth Results'!$E204,Youth!$F:$F,0),3),""),"")</f>
        <v/>
      </c>
      <c r="D204" s="121" t="str">
        <f>IFERROR(IF(SMALL(Youth!F:F,K204)&gt;1000,"nt",SMALL(Youth!F:F,K204)),"")</f>
        <v/>
      </c>
      <c r="E204" s="159" t="str">
        <f>IF(D204="nt",IFERROR(SMALL(Youth!F:F,K204),""),IFERROR(SMALL(Youth!F:F,K204),""))</f>
        <v/>
      </c>
      <c r="G204" s="130" t="str">
        <f t="shared" si="4"/>
        <v/>
      </c>
      <c r="K204" s="90">
        <v>203</v>
      </c>
    </row>
    <row r="205" spans="1:11">
      <c r="A205" s="24" t="str">
        <f>IFERROR(IF(INDEX(Youth!$A:$F,MATCH('Youth Results'!$E205,Youth!$F:$F,0),1)&gt;0,INDEX(Youth!$A:$F,MATCH('Youth Results'!$E205,Youth!$F:$F,0),1),""),"")</f>
        <v/>
      </c>
      <c r="B205" s="120" t="str">
        <f>IFERROR(IF(INDEX(Youth!$A:$F,MATCH('Youth Results'!$E205,Youth!$F:$F,0),2)&gt;0,INDEX(Youth!$A:$F,MATCH('Youth Results'!$E205,Youth!$F:$F,0),2),""),"")</f>
        <v/>
      </c>
      <c r="C205" s="120" t="str">
        <f>IFERROR(IF(INDEX(Youth!$A:$F,MATCH('Youth Results'!$E205,Youth!$F:$F,0),3)&gt;0,INDEX(Youth!$A:$F,MATCH('Youth Results'!$E205,Youth!$F:$F,0),3),""),"")</f>
        <v/>
      </c>
      <c r="D205" s="121" t="str">
        <f>IFERROR(IF(SMALL(Youth!F:F,K205)&gt;1000,"nt",SMALL(Youth!F:F,K205)),"")</f>
        <v/>
      </c>
      <c r="E205" s="159" t="str">
        <f>IF(D205="nt",IFERROR(SMALL(Youth!F:F,K205),""),IFERROR(SMALL(Youth!F:F,K205),""))</f>
        <v/>
      </c>
      <c r="G205" s="130" t="str">
        <f t="shared" si="4"/>
        <v/>
      </c>
      <c r="K205" s="90">
        <v>204</v>
      </c>
    </row>
    <row r="206" spans="1:11">
      <c r="A206" s="24" t="str">
        <f>IFERROR(IF(INDEX(Youth!$A:$F,MATCH('Youth Results'!$E206,Youth!$F:$F,0),1)&gt;0,INDEX(Youth!$A:$F,MATCH('Youth Results'!$E206,Youth!$F:$F,0),1),""),"")</f>
        <v/>
      </c>
      <c r="B206" s="120" t="str">
        <f>IFERROR(IF(INDEX(Youth!$A:$F,MATCH('Youth Results'!$E206,Youth!$F:$F,0),2)&gt;0,INDEX(Youth!$A:$F,MATCH('Youth Results'!$E206,Youth!$F:$F,0),2),""),"")</f>
        <v/>
      </c>
      <c r="C206" s="120" t="str">
        <f>IFERROR(IF(INDEX(Youth!$A:$F,MATCH('Youth Results'!$E206,Youth!$F:$F,0),3)&gt;0,INDEX(Youth!$A:$F,MATCH('Youth Results'!$E206,Youth!$F:$F,0),3),""),"")</f>
        <v/>
      </c>
      <c r="D206" s="121" t="str">
        <f>IFERROR(IF(SMALL(Youth!F:F,K206)&gt;1000,"nt",SMALL(Youth!F:F,K206)),"")</f>
        <v/>
      </c>
      <c r="E206" s="159" t="str">
        <f>IF(D206="nt",IFERROR(SMALL(Youth!F:F,K206),""),IFERROR(SMALL(Youth!F:F,K206),""))</f>
        <v/>
      </c>
      <c r="G206" s="130" t="str">
        <f t="shared" si="4"/>
        <v/>
      </c>
      <c r="K206" s="90">
        <v>205</v>
      </c>
    </row>
    <row r="207" spans="1:11">
      <c r="A207" s="24" t="str">
        <f>IFERROR(IF(INDEX(Youth!$A:$F,MATCH('Youth Results'!$E207,Youth!$F:$F,0),1)&gt;0,INDEX(Youth!$A:$F,MATCH('Youth Results'!$E207,Youth!$F:$F,0),1),""),"")</f>
        <v/>
      </c>
      <c r="B207" s="120" t="str">
        <f>IFERROR(IF(INDEX(Youth!$A:$F,MATCH('Youth Results'!$E207,Youth!$F:$F,0),2)&gt;0,INDEX(Youth!$A:$F,MATCH('Youth Results'!$E207,Youth!$F:$F,0),2),""),"")</f>
        <v/>
      </c>
      <c r="C207" s="120" t="str">
        <f>IFERROR(IF(INDEX(Youth!$A:$F,MATCH('Youth Results'!$E207,Youth!$F:$F,0),3)&gt;0,INDEX(Youth!$A:$F,MATCH('Youth Results'!$E207,Youth!$F:$F,0),3),""),"")</f>
        <v/>
      </c>
      <c r="D207" s="121" t="str">
        <f>IFERROR(IF(SMALL(Youth!F:F,K207)&gt;1000,"nt",SMALL(Youth!F:F,K207)),"")</f>
        <v/>
      </c>
      <c r="E207" s="159" t="str">
        <f>IF(D207="nt",IFERROR(SMALL(Youth!F:F,K207),""),IFERROR(SMALL(Youth!F:F,K207),""))</f>
        <v/>
      </c>
      <c r="G207" s="130" t="str">
        <f t="shared" si="4"/>
        <v/>
      </c>
      <c r="K207" s="90">
        <v>206</v>
      </c>
    </row>
    <row r="208" spans="1:11">
      <c r="A208" s="24" t="str">
        <f>IFERROR(IF(INDEX(Youth!$A:$F,MATCH('Youth Results'!$E208,Youth!$F:$F,0),1)&gt;0,INDEX(Youth!$A:$F,MATCH('Youth Results'!$E208,Youth!$F:$F,0),1),""),"")</f>
        <v/>
      </c>
      <c r="B208" s="120" t="str">
        <f>IFERROR(IF(INDEX(Youth!$A:$F,MATCH('Youth Results'!$E208,Youth!$F:$F,0),2)&gt;0,INDEX(Youth!$A:$F,MATCH('Youth Results'!$E208,Youth!$F:$F,0),2),""),"")</f>
        <v/>
      </c>
      <c r="C208" s="120" t="str">
        <f>IFERROR(IF(INDEX(Youth!$A:$F,MATCH('Youth Results'!$E208,Youth!$F:$F,0),3)&gt;0,INDEX(Youth!$A:$F,MATCH('Youth Results'!$E208,Youth!$F:$F,0),3),""),"")</f>
        <v/>
      </c>
      <c r="D208" s="121" t="str">
        <f>IFERROR(IF(SMALL(Youth!F:F,K208)&gt;1000,"nt",SMALL(Youth!F:F,K208)),"")</f>
        <v/>
      </c>
      <c r="E208" s="159" t="str">
        <f>IF(D208="nt",IFERROR(SMALL(Youth!F:F,K208),""),IFERROR(SMALL(Youth!F:F,K208),""))</f>
        <v/>
      </c>
      <c r="G208" s="130" t="str">
        <f t="shared" si="4"/>
        <v/>
      </c>
      <c r="K208" s="90">
        <v>207</v>
      </c>
    </row>
    <row r="209" spans="1:11">
      <c r="A209" s="24" t="str">
        <f>IFERROR(IF(INDEX(Youth!$A:$F,MATCH('Youth Results'!$E209,Youth!$F:$F,0),1)&gt;0,INDEX(Youth!$A:$F,MATCH('Youth Results'!$E209,Youth!$F:$F,0),1),""),"")</f>
        <v/>
      </c>
      <c r="B209" s="120" t="str">
        <f>IFERROR(IF(INDEX(Youth!$A:$F,MATCH('Youth Results'!$E209,Youth!$F:$F,0),2)&gt;0,INDEX(Youth!$A:$F,MATCH('Youth Results'!$E209,Youth!$F:$F,0),2),""),"")</f>
        <v/>
      </c>
      <c r="C209" s="120" t="str">
        <f>IFERROR(IF(INDEX(Youth!$A:$F,MATCH('Youth Results'!$E209,Youth!$F:$F,0),3)&gt;0,INDEX(Youth!$A:$F,MATCH('Youth Results'!$E209,Youth!$F:$F,0),3),""),"")</f>
        <v/>
      </c>
      <c r="D209" s="121" t="str">
        <f>IFERROR(IF(SMALL(Youth!F:F,K209)&gt;1000,"nt",SMALL(Youth!F:F,K209)),"")</f>
        <v/>
      </c>
      <c r="E209" s="159" t="str">
        <f>IF(D209="nt",IFERROR(SMALL(Youth!F:F,K209),""),IFERROR(SMALL(Youth!F:F,K209),""))</f>
        <v/>
      </c>
      <c r="G209" s="130" t="str">
        <f t="shared" si="4"/>
        <v/>
      </c>
      <c r="K209" s="90">
        <v>208</v>
      </c>
    </row>
    <row r="210" spans="1:11">
      <c r="A210" s="24" t="str">
        <f>IFERROR(IF(INDEX(Youth!$A:$F,MATCH('Youth Results'!$E210,Youth!$F:$F,0),1)&gt;0,INDEX(Youth!$A:$F,MATCH('Youth Results'!$E210,Youth!$F:$F,0),1),""),"")</f>
        <v/>
      </c>
      <c r="B210" s="120" t="str">
        <f>IFERROR(IF(INDEX(Youth!$A:$F,MATCH('Youth Results'!$E210,Youth!$F:$F,0),2)&gt;0,INDEX(Youth!$A:$F,MATCH('Youth Results'!$E210,Youth!$F:$F,0),2),""),"")</f>
        <v/>
      </c>
      <c r="C210" s="120" t="str">
        <f>IFERROR(IF(INDEX(Youth!$A:$F,MATCH('Youth Results'!$E210,Youth!$F:$F,0),3)&gt;0,INDEX(Youth!$A:$F,MATCH('Youth Results'!$E210,Youth!$F:$F,0),3),""),"")</f>
        <v/>
      </c>
      <c r="D210" s="121" t="str">
        <f>IFERROR(IF(SMALL(Youth!F:F,K210)&gt;1000,"nt",SMALL(Youth!F:F,K210)),"")</f>
        <v/>
      </c>
      <c r="E210" s="159" t="str">
        <f>IF(D210="nt",IFERROR(SMALL(Youth!F:F,K210),""),IFERROR(SMALL(Youth!F:F,K210),""))</f>
        <v/>
      </c>
      <c r="G210" s="130" t="str">
        <f t="shared" si="4"/>
        <v/>
      </c>
      <c r="K210" s="90">
        <v>209</v>
      </c>
    </row>
    <row r="211" spans="1:11">
      <c r="A211" s="24" t="str">
        <f>IFERROR(IF(INDEX(Youth!$A:$F,MATCH('Youth Results'!$E211,Youth!$F:$F,0),1)&gt;0,INDEX(Youth!$A:$F,MATCH('Youth Results'!$E211,Youth!$F:$F,0),1),""),"")</f>
        <v/>
      </c>
      <c r="B211" s="120" t="str">
        <f>IFERROR(IF(INDEX(Youth!$A:$F,MATCH('Youth Results'!$E211,Youth!$F:$F,0),2)&gt;0,INDEX(Youth!$A:$F,MATCH('Youth Results'!$E211,Youth!$F:$F,0),2),""),"")</f>
        <v/>
      </c>
      <c r="C211" s="120" t="str">
        <f>IFERROR(IF(INDEX(Youth!$A:$F,MATCH('Youth Results'!$E211,Youth!$F:$F,0),3)&gt;0,INDEX(Youth!$A:$F,MATCH('Youth Results'!$E211,Youth!$F:$F,0),3),""),"")</f>
        <v/>
      </c>
      <c r="D211" s="121" t="str">
        <f>IFERROR(IF(SMALL(Youth!F:F,K211)&gt;1000,"nt",SMALL(Youth!F:F,K211)),"")</f>
        <v/>
      </c>
      <c r="E211" s="159" t="str">
        <f>IF(D211="nt",IFERROR(SMALL(Youth!F:F,K211),""),IFERROR(SMALL(Youth!F:F,K211),""))</f>
        <v/>
      </c>
      <c r="G211" s="130" t="str">
        <f t="shared" si="4"/>
        <v/>
      </c>
      <c r="K211" s="90">
        <v>210</v>
      </c>
    </row>
    <row r="212" spans="1:11">
      <c r="A212" s="24" t="str">
        <f>IFERROR(IF(INDEX(Youth!$A:$F,MATCH('Youth Results'!$E212,Youth!$F:$F,0),1)&gt;0,INDEX(Youth!$A:$F,MATCH('Youth Results'!$E212,Youth!$F:$F,0),1),""),"")</f>
        <v/>
      </c>
      <c r="B212" s="120" t="str">
        <f>IFERROR(IF(INDEX(Youth!$A:$F,MATCH('Youth Results'!$E212,Youth!$F:$F,0),2)&gt;0,INDEX(Youth!$A:$F,MATCH('Youth Results'!$E212,Youth!$F:$F,0),2),""),"")</f>
        <v/>
      </c>
      <c r="C212" s="120" t="str">
        <f>IFERROR(IF(INDEX(Youth!$A:$F,MATCH('Youth Results'!$E212,Youth!$F:$F,0),3)&gt;0,INDEX(Youth!$A:$F,MATCH('Youth Results'!$E212,Youth!$F:$F,0),3),""),"")</f>
        <v/>
      </c>
      <c r="D212" s="121" t="str">
        <f>IFERROR(IF(SMALL(Youth!F:F,K212)&gt;1000,"nt",SMALL(Youth!F:F,K212)),"")</f>
        <v/>
      </c>
      <c r="E212" s="159" t="str">
        <f>IF(D212="nt",IFERROR(SMALL(Youth!F:F,K212),""),IFERROR(SMALL(Youth!F:F,K212),""))</f>
        <v/>
      </c>
      <c r="G212" s="130" t="str">
        <f t="shared" si="4"/>
        <v/>
      </c>
      <c r="K212" s="90">
        <v>211</v>
      </c>
    </row>
    <row r="213" spans="1:11">
      <c r="A213" s="24" t="str">
        <f>IFERROR(IF(INDEX(Youth!$A:$F,MATCH('Youth Results'!$E213,Youth!$F:$F,0),1)&gt;0,INDEX(Youth!$A:$F,MATCH('Youth Results'!$E213,Youth!$F:$F,0),1),""),"")</f>
        <v/>
      </c>
      <c r="B213" s="120" t="str">
        <f>IFERROR(IF(INDEX(Youth!$A:$F,MATCH('Youth Results'!$E213,Youth!$F:$F,0),2)&gt;0,INDEX(Youth!$A:$F,MATCH('Youth Results'!$E213,Youth!$F:$F,0),2),""),"")</f>
        <v/>
      </c>
      <c r="C213" s="120" t="str">
        <f>IFERROR(IF(INDEX(Youth!$A:$F,MATCH('Youth Results'!$E213,Youth!$F:$F,0),3)&gt;0,INDEX(Youth!$A:$F,MATCH('Youth Results'!$E213,Youth!$F:$F,0),3),""),"")</f>
        <v/>
      </c>
      <c r="D213" s="121" t="str">
        <f>IFERROR(IF(SMALL(Youth!F:F,K213)&gt;1000,"nt",SMALL(Youth!F:F,K213)),"")</f>
        <v/>
      </c>
      <c r="E213" s="159" t="str">
        <f>IF(D213="nt",IFERROR(SMALL(Youth!F:F,K213),""),IFERROR(SMALL(Youth!F:F,K213),""))</f>
        <v/>
      </c>
      <c r="G213" s="130" t="str">
        <f t="shared" si="4"/>
        <v/>
      </c>
      <c r="K213" s="90">
        <v>212</v>
      </c>
    </row>
    <row r="214" spans="1:11">
      <c r="A214" s="24" t="str">
        <f>IFERROR(IF(INDEX(Youth!$A:$F,MATCH('Youth Results'!$E214,Youth!$F:$F,0),1)&gt;0,INDEX(Youth!$A:$F,MATCH('Youth Results'!$E214,Youth!$F:$F,0),1),""),"")</f>
        <v/>
      </c>
      <c r="B214" s="120" t="str">
        <f>IFERROR(IF(INDEX(Youth!$A:$F,MATCH('Youth Results'!$E214,Youth!$F:$F,0),2)&gt;0,INDEX(Youth!$A:$F,MATCH('Youth Results'!$E214,Youth!$F:$F,0),2),""),"")</f>
        <v/>
      </c>
      <c r="C214" s="120" t="str">
        <f>IFERROR(IF(INDEX(Youth!$A:$F,MATCH('Youth Results'!$E214,Youth!$F:$F,0),3)&gt;0,INDEX(Youth!$A:$F,MATCH('Youth Results'!$E214,Youth!$F:$F,0),3),""),"")</f>
        <v/>
      </c>
      <c r="D214" s="121" t="str">
        <f>IFERROR(IF(SMALL(Youth!F:F,K214)&gt;1000,"nt",SMALL(Youth!F:F,K214)),"")</f>
        <v/>
      </c>
      <c r="E214" s="159" t="str">
        <f>IF(D214="nt",IFERROR(SMALL(Youth!F:F,K214),""),IFERROR(SMALL(Youth!F:F,K214),""))</f>
        <v/>
      </c>
      <c r="G214" s="130" t="str">
        <f t="shared" si="4"/>
        <v/>
      </c>
      <c r="K214" s="90">
        <v>213</v>
      </c>
    </row>
    <row r="215" spans="1:11">
      <c r="A215" s="24" t="str">
        <f>IFERROR(IF(INDEX(Youth!$A:$F,MATCH('Youth Results'!$E215,Youth!$F:$F,0),1)&gt;0,INDEX(Youth!$A:$F,MATCH('Youth Results'!$E215,Youth!$F:$F,0),1),""),"")</f>
        <v/>
      </c>
      <c r="B215" s="120" t="str">
        <f>IFERROR(IF(INDEX(Youth!$A:$F,MATCH('Youth Results'!$E215,Youth!$F:$F,0),2)&gt;0,INDEX(Youth!$A:$F,MATCH('Youth Results'!$E215,Youth!$F:$F,0),2),""),"")</f>
        <v/>
      </c>
      <c r="C215" s="120" t="str">
        <f>IFERROR(IF(INDEX(Youth!$A:$F,MATCH('Youth Results'!$E215,Youth!$F:$F,0),3)&gt;0,INDEX(Youth!$A:$F,MATCH('Youth Results'!$E215,Youth!$F:$F,0),3),""),"")</f>
        <v/>
      </c>
      <c r="D215" s="121" t="str">
        <f>IFERROR(IF(SMALL(Youth!F:F,K215)&gt;1000,"nt",SMALL(Youth!F:F,K215)),"")</f>
        <v/>
      </c>
      <c r="E215" s="159" t="str">
        <f>IF(D215="nt",IFERROR(SMALL(Youth!F:F,K215),""),IFERROR(SMALL(Youth!F:F,K215),""))</f>
        <v/>
      </c>
      <c r="G215" s="130" t="str">
        <f t="shared" si="4"/>
        <v/>
      </c>
      <c r="K215" s="90">
        <v>214</v>
      </c>
    </row>
    <row r="216" spans="1:11">
      <c r="A216" s="24" t="str">
        <f>IFERROR(IF(INDEX(Youth!$A:$F,MATCH('Youth Results'!$E216,Youth!$F:$F,0),1)&gt;0,INDEX(Youth!$A:$F,MATCH('Youth Results'!$E216,Youth!$F:$F,0),1),""),"")</f>
        <v/>
      </c>
      <c r="B216" s="120" t="str">
        <f>IFERROR(IF(INDEX(Youth!$A:$F,MATCH('Youth Results'!$E216,Youth!$F:$F,0),2)&gt;0,INDEX(Youth!$A:$F,MATCH('Youth Results'!$E216,Youth!$F:$F,0),2),""),"")</f>
        <v/>
      </c>
      <c r="C216" s="120" t="str">
        <f>IFERROR(IF(INDEX(Youth!$A:$F,MATCH('Youth Results'!$E216,Youth!$F:$F,0),3)&gt;0,INDEX(Youth!$A:$F,MATCH('Youth Results'!$E216,Youth!$F:$F,0),3),""),"")</f>
        <v/>
      </c>
      <c r="D216" s="121" t="str">
        <f>IFERROR(IF(SMALL(Youth!F:F,K216)&gt;1000,"nt",SMALL(Youth!F:F,K216)),"")</f>
        <v/>
      </c>
      <c r="E216" s="159" t="str">
        <f>IF(D216="nt",IFERROR(SMALL(Youth!F:F,K216),""),IFERROR(SMALL(Youth!F:F,K216),""))</f>
        <v/>
      </c>
      <c r="G216" s="130" t="str">
        <f t="shared" si="4"/>
        <v/>
      </c>
      <c r="K216" s="90">
        <v>215</v>
      </c>
    </row>
    <row r="217" spans="1:11">
      <c r="A217" s="24" t="str">
        <f>IFERROR(IF(INDEX(Youth!$A:$F,MATCH('Youth Results'!$E217,Youth!$F:$F,0),1)&gt;0,INDEX(Youth!$A:$F,MATCH('Youth Results'!$E217,Youth!$F:$F,0),1),""),"")</f>
        <v/>
      </c>
      <c r="B217" s="120" t="str">
        <f>IFERROR(IF(INDEX(Youth!$A:$F,MATCH('Youth Results'!$E217,Youth!$F:$F,0),2)&gt;0,INDEX(Youth!$A:$F,MATCH('Youth Results'!$E217,Youth!$F:$F,0),2),""),"")</f>
        <v/>
      </c>
      <c r="C217" s="120" t="str">
        <f>IFERROR(IF(INDEX(Youth!$A:$F,MATCH('Youth Results'!$E217,Youth!$F:$F,0),3)&gt;0,INDEX(Youth!$A:$F,MATCH('Youth Results'!$E217,Youth!$F:$F,0),3),""),"")</f>
        <v/>
      </c>
      <c r="D217" s="121" t="str">
        <f>IFERROR(IF(SMALL(Youth!F:F,K217)&gt;1000,"nt",SMALL(Youth!F:F,K217)),"")</f>
        <v/>
      </c>
      <c r="E217" s="159" t="str">
        <f>IF(D217="nt",IFERROR(SMALL(Youth!F:F,K217),""),IFERROR(SMALL(Youth!F:F,K217),""))</f>
        <v/>
      </c>
      <c r="G217" s="130" t="str">
        <f t="shared" si="4"/>
        <v/>
      </c>
      <c r="K217" s="90">
        <v>216</v>
      </c>
    </row>
    <row r="218" spans="1:11">
      <c r="A218" s="24" t="str">
        <f>IFERROR(IF(INDEX(Youth!$A:$F,MATCH('Youth Results'!$E218,Youth!$F:$F,0),1)&gt;0,INDEX(Youth!$A:$F,MATCH('Youth Results'!$E218,Youth!$F:$F,0),1),""),"")</f>
        <v/>
      </c>
      <c r="B218" s="120" t="str">
        <f>IFERROR(IF(INDEX(Youth!$A:$F,MATCH('Youth Results'!$E218,Youth!$F:$F,0),2)&gt;0,INDEX(Youth!$A:$F,MATCH('Youth Results'!$E218,Youth!$F:$F,0),2),""),"")</f>
        <v/>
      </c>
      <c r="C218" s="120" t="str">
        <f>IFERROR(IF(INDEX(Youth!$A:$F,MATCH('Youth Results'!$E218,Youth!$F:$F,0),3)&gt;0,INDEX(Youth!$A:$F,MATCH('Youth Results'!$E218,Youth!$F:$F,0),3),""),"")</f>
        <v/>
      </c>
      <c r="D218" s="121" t="str">
        <f>IFERROR(IF(SMALL(Youth!F:F,K218)&gt;1000,"nt",SMALL(Youth!F:F,K218)),"")</f>
        <v/>
      </c>
      <c r="E218" s="159" t="str">
        <f>IF(D218="nt",IFERROR(SMALL(Youth!F:F,K218),""),IFERROR(SMALL(Youth!F:F,K218),""))</f>
        <v/>
      </c>
      <c r="G218" s="130" t="str">
        <f t="shared" si="4"/>
        <v/>
      </c>
      <c r="K218" s="90">
        <v>217</v>
      </c>
    </row>
    <row r="219" spans="1:11">
      <c r="A219" s="24" t="str">
        <f>IFERROR(IF(INDEX(Youth!$A:$F,MATCH('Youth Results'!$E219,Youth!$F:$F,0),1)&gt;0,INDEX(Youth!$A:$F,MATCH('Youth Results'!$E219,Youth!$F:$F,0),1),""),"")</f>
        <v/>
      </c>
      <c r="B219" s="120" t="str">
        <f>IFERROR(IF(INDEX(Youth!$A:$F,MATCH('Youth Results'!$E219,Youth!$F:$F,0),2)&gt;0,INDEX(Youth!$A:$F,MATCH('Youth Results'!$E219,Youth!$F:$F,0),2),""),"")</f>
        <v/>
      </c>
      <c r="C219" s="120" t="str">
        <f>IFERROR(IF(INDEX(Youth!$A:$F,MATCH('Youth Results'!$E219,Youth!$F:$F,0),3)&gt;0,INDEX(Youth!$A:$F,MATCH('Youth Results'!$E219,Youth!$F:$F,0),3),""),"")</f>
        <v/>
      </c>
      <c r="D219" s="121" t="str">
        <f>IFERROR(IF(SMALL(Youth!F:F,K219)&gt;1000,"nt",SMALL(Youth!F:F,K219)),"")</f>
        <v/>
      </c>
      <c r="E219" s="159" t="str">
        <f>IF(D219="nt",IFERROR(SMALL(Youth!F:F,K219),""),IFERROR(SMALL(Youth!F:F,K219),""))</f>
        <v/>
      </c>
      <c r="G219" s="130" t="str">
        <f t="shared" si="4"/>
        <v/>
      </c>
      <c r="K219" s="90">
        <v>218</v>
      </c>
    </row>
    <row r="220" spans="1:11">
      <c r="A220" s="24" t="str">
        <f>IFERROR(IF(INDEX(Youth!$A:$F,MATCH('Youth Results'!$E220,Youth!$F:$F,0),1)&gt;0,INDEX(Youth!$A:$F,MATCH('Youth Results'!$E220,Youth!$F:$F,0),1),""),"")</f>
        <v/>
      </c>
      <c r="B220" s="120" t="str">
        <f>IFERROR(IF(INDEX(Youth!$A:$F,MATCH('Youth Results'!$E220,Youth!$F:$F,0),2)&gt;0,INDEX(Youth!$A:$F,MATCH('Youth Results'!$E220,Youth!$F:$F,0),2),""),"")</f>
        <v/>
      </c>
      <c r="C220" s="120" t="str">
        <f>IFERROR(IF(INDEX(Youth!$A:$F,MATCH('Youth Results'!$E220,Youth!$F:$F,0),3)&gt;0,INDEX(Youth!$A:$F,MATCH('Youth Results'!$E220,Youth!$F:$F,0),3),""),"")</f>
        <v/>
      </c>
      <c r="D220" s="121" t="str">
        <f>IFERROR(IF(SMALL(Youth!F:F,K220)&gt;1000,"nt",SMALL(Youth!F:F,K220)),"")</f>
        <v/>
      </c>
      <c r="E220" s="159" t="str">
        <f>IF(D220="nt",IFERROR(SMALL(Youth!F:F,K220),""),IFERROR(SMALL(Youth!F:F,K220),""))</f>
        <v/>
      </c>
      <c r="G220" s="130" t="str">
        <f t="shared" si="4"/>
        <v/>
      </c>
      <c r="K220" s="90">
        <v>219</v>
      </c>
    </row>
    <row r="221" spans="1:11">
      <c r="A221" s="24" t="str">
        <f>IFERROR(IF(INDEX(Youth!$A:$F,MATCH('Youth Results'!$E221,Youth!$F:$F,0),1)&gt;0,INDEX(Youth!$A:$F,MATCH('Youth Results'!$E221,Youth!$F:$F,0),1),""),"")</f>
        <v/>
      </c>
      <c r="B221" s="120" t="str">
        <f>IFERROR(IF(INDEX(Youth!$A:$F,MATCH('Youth Results'!$E221,Youth!$F:$F,0),2)&gt;0,INDEX(Youth!$A:$F,MATCH('Youth Results'!$E221,Youth!$F:$F,0),2),""),"")</f>
        <v/>
      </c>
      <c r="C221" s="120" t="str">
        <f>IFERROR(IF(INDEX(Youth!$A:$F,MATCH('Youth Results'!$E221,Youth!$F:$F,0),3)&gt;0,INDEX(Youth!$A:$F,MATCH('Youth Results'!$E221,Youth!$F:$F,0),3),""),"")</f>
        <v/>
      </c>
      <c r="D221" s="121" t="str">
        <f>IFERROR(IF(SMALL(Youth!F:F,K221)&gt;1000,"nt",SMALL(Youth!F:F,K221)),"")</f>
        <v/>
      </c>
      <c r="E221" s="159" t="str">
        <f>IF(D221="nt",IFERROR(SMALL(Youth!F:F,K221),""),IFERROR(SMALL(Youth!F:F,K221),""))</f>
        <v/>
      </c>
      <c r="G221" s="130" t="str">
        <f t="shared" si="4"/>
        <v/>
      </c>
      <c r="K221" s="90">
        <v>220</v>
      </c>
    </row>
    <row r="222" spans="1:11">
      <c r="A222" s="24" t="str">
        <f>IFERROR(IF(INDEX(Youth!$A:$F,MATCH('Youth Results'!$E222,Youth!$F:$F,0),1)&gt;0,INDEX(Youth!$A:$F,MATCH('Youth Results'!$E222,Youth!$F:$F,0),1),""),"")</f>
        <v/>
      </c>
      <c r="B222" s="120" t="str">
        <f>IFERROR(IF(INDEX(Youth!$A:$F,MATCH('Youth Results'!$E222,Youth!$F:$F,0),2)&gt;0,INDEX(Youth!$A:$F,MATCH('Youth Results'!$E222,Youth!$F:$F,0),2),""),"")</f>
        <v/>
      </c>
      <c r="C222" s="120" t="str">
        <f>IFERROR(IF(INDEX(Youth!$A:$F,MATCH('Youth Results'!$E222,Youth!$F:$F,0),3)&gt;0,INDEX(Youth!$A:$F,MATCH('Youth Results'!$E222,Youth!$F:$F,0),3),""),"")</f>
        <v/>
      </c>
      <c r="D222" s="121" t="str">
        <f>IFERROR(IF(SMALL(Youth!F:F,K222)&gt;1000,"nt",SMALL(Youth!F:F,K222)),"")</f>
        <v/>
      </c>
      <c r="E222" s="159" t="str">
        <f>IF(D222="nt",IFERROR(SMALL(Youth!F:F,K222),""),IFERROR(SMALL(Youth!F:F,K222),""))</f>
        <v/>
      </c>
      <c r="G222" s="130" t="str">
        <f t="shared" si="4"/>
        <v/>
      </c>
      <c r="K222" s="90">
        <v>221</v>
      </c>
    </row>
    <row r="223" spans="1:11">
      <c r="A223" s="24" t="str">
        <f>IFERROR(IF(INDEX(Youth!$A:$F,MATCH('Youth Results'!$E223,Youth!$F:$F,0),1)&gt;0,INDEX(Youth!$A:$F,MATCH('Youth Results'!$E223,Youth!$F:$F,0),1),""),"")</f>
        <v/>
      </c>
      <c r="B223" s="120" t="str">
        <f>IFERROR(IF(INDEX(Youth!$A:$F,MATCH('Youth Results'!$E223,Youth!$F:$F,0),2)&gt;0,INDEX(Youth!$A:$F,MATCH('Youth Results'!$E223,Youth!$F:$F,0),2),""),"")</f>
        <v/>
      </c>
      <c r="C223" s="120" t="str">
        <f>IFERROR(IF(INDEX(Youth!$A:$F,MATCH('Youth Results'!$E223,Youth!$F:$F,0),3)&gt;0,INDEX(Youth!$A:$F,MATCH('Youth Results'!$E223,Youth!$F:$F,0),3),""),"")</f>
        <v/>
      </c>
      <c r="D223" s="121" t="str">
        <f>IFERROR(IF(SMALL(Youth!F:F,K223)&gt;1000,"nt",SMALL(Youth!F:F,K223)),"")</f>
        <v/>
      </c>
      <c r="E223" s="159" t="str">
        <f>IF(D223="nt",IFERROR(SMALL(Youth!F:F,K223),""),IFERROR(SMALL(Youth!F:F,K223),""))</f>
        <v/>
      </c>
      <c r="G223" s="130" t="str">
        <f t="shared" si="4"/>
        <v/>
      </c>
      <c r="K223" s="90">
        <v>222</v>
      </c>
    </row>
    <row r="224" spans="1:11">
      <c r="A224" s="24" t="str">
        <f>IFERROR(IF(INDEX(Youth!$A:$F,MATCH('Youth Results'!$E224,Youth!$F:$F,0),1)&gt;0,INDEX(Youth!$A:$F,MATCH('Youth Results'!$E224,Youth!$F:$F,0),1),""),"")</f>
        <v/>
      </c>
      <c r="B224" s="120" t="str">
        <f>IFERROR(IF(INDEX(Youth!$A:$F,MATCH('Youth Results'!$E224,Youth!$F:$F,0),2)&gt;0,INDEX(Youth!$A:$F,MATCH('Youth Results'!$E224,Youth!$F:$F,0),2),""),"")</f>
        <v/>
      </c>
      <c r="C224" s="120" t="str">
        <f>IFERROR(IF(INDEX(Youth!$A:$F,MATCH('Youth Results'!$E224,Youth!$F:$F,0),3)&gt;0,INDEX(Youth!$A:$F,MATCH('Youth Results'!$E224,Youth!$F:$F,0),3),""),"")</f>
        <v/>
      </c>
      <c r="D224" s="121" t="str">
        <f>IFERROR(IF(SMALL(Youth!F:F,K224)&gt;1000,"nt",SMALL(Youth!F:F,K224)),"")</f>
        <v/>
      </c>
      <c r="E224" s="159" t="str">
        <f>IF(D224="nt",IFERROR(SMALL(Youth!F:F,K224),""),IFERROR(SMALL(Youth!F:F,K224),""))</f>
        <v/>
      </c>
      <c r="G224" s="130" t="str">
        <f t="shared" si="4"/>
        <v/>
      </c>
      <c r="K224" s="90">
        <v>223</v>
      </c>
    </row>
    <row r="225" spans="1:11">
      <c r="A225" s="24" t="str">
        <f>IFERROR(IF(INDEX(Youth!$A:$F,MATCH('Youth Results'!$E225,Youth!$F:$F,0),1)&gt;0,INDEX(Youth!$A:$F,MATCH('Youth Results'!$E225,Youth!$F:$F,0),1),""),"")</f>
        <v/>
      </c>
      <c r="B225" s="120" t="str">
        <f>IFERROR(IF(INDEX(Youth!$A:$F,MATCH('Youth Results'!$E225,Youth!$F:$F,0),2)&gt;0,INDEX(Youth!$A:$F,MATCH('Youth Results'!$E225,Youth!$F:$F,0),2),""),"")</f>
        <v/>
      </c>
      <c r="C225" s="120" t="str">
        <f>IFERROR(IF(INDEX(Youth!$A:$F,MATCH('Youth Results'!$E225,Youth!$F:$F,0),3)&gt;0,INDEX(Youth!$A:$F,MATCH('Youth Results'!$E225,Youth!$F:$F,0),3),""),"")</f>
        <v/>
      </c>
      <c r="D225" s="121" t="str">
        <f>IFERROR(IF(SMALL(Youth!F:F,K225)&gt;1000,"nt",SMALL(Youth!F:F,K225)),"")</f>
        <v/>
      </c>
      <c r="E225" s="159" t="str">
        <f>IF(D225="nt",IFERROR(SMALL(Youth!F:F,K225),""),IFERROR(SMALL(Youth!F:F,K225),""))</f>
        <v/>
      </c>
      <c r="G225" s="130" t="str">
        <f t="shared" si="4"/>
        <v/>
      </c>
      <c r="K225" s="90">
        <v>224</v>
      </c>
    </row>
    <row r="226" spans="1:11">
      <c r="A226" s="24" t="str">
        <f>IFERROR(IF(INDEX(Youth!$A:$F,MATCH('Youth Results'!$E226,Youth!$F:$F,0),1)&gt;0,INDEX(Youth!$A:$F,MATCH('Youth Results'!$E226,Youth!$F:$F,0),1),""),"")</f>
        <v/>
      </c>
      <c r="B226" s="120" t="str">
        <f>IFERROR(IF(INDEX(Youth!$A:$F,MATCH('Youth Results'!$E226,Youth!$F:$F,0),2)&gt;0,INDEX(Youth!$A:$F,MATCH('Youth Results'!$E226,Youth!$F:$F,0),2),""),"")</f>
        <v/>
      </c>
      <c r="C226" s="120" t="str">
        <f>IFERROR(IF(INDEX(Youth!$A:$F,MATCH('Youth Results'!$E226,Youth!$F:$F,0),3)&gt;0,INDEX(Youth!$A:$F,MATCH('Youth Results'!$E226,Youth!$F:$F,0),3),""),"")</f>
        <v/>
      </c>
      <c r="D226" s="121" t="str">
        <f>IFERROR(IF(SMALL(Youth!F:F,K226)&gt;1000,"nt",SMALL(Youth!F:F,K226)),"")</f>
        <v/>
      </c>
      <c r="E226" s="159" t="str">
        <f>IF(D226="nt",IFERROR(SMALL(Youth!F:F,K226),""),IFERROR(SMALL(Youth!F:F,K226),""))</f>
        <v/>
      </c>
      <c r="G226" s="130" t="str">
        <f t="shared" si="4"/>
        <v/>
      </c>
      <c r="K226" s="90">
        <v>225</v>
      </c>
    </row>
    <row r="227" spans="1:11">
      <c r="A227" s="24" t="str">
        <f>IFERROR(IF(INDEX(Youth!$A:$F,MATCH('Youth Results'!$E227,Youth!$F:$F,0),1)&gt;0,INDEX(Youth!$A:$F,MATCH('Youth Results'!$E227,Youth!$F:$F,0),1),""),"")</f>
        <v/>
      </c>
      <c r="B227" s="120" t="str">
        <f>IFERROR(IF(INDEX(Youth!$A:$F,MATCH('Youth Results'!$E227,Youth!$F:$F,0),2)&gt;0,INDEX(Youth!$A:$F,MATCH('Youth Results'!$E227,Youth!$F:$F,0),2),""),"")</f>
        <v/>
      </c>
      <c r="C227" s="120" t="str">
        <f>IFERROR(IF(INDEX(Youth!$A:$F,MATCH('Youth Results'!$E227,Youth!$F:$F,0),3)&gt;0,INDEX(Youth!$A:$F,MATCH('Youth Results'!$E227,Youth!$F:$F,0),3),""),"")</f>
        <v/>
      </c>
      <c r="D227" s="121" t="str">
        <f>IFERROR(IF(SMALL(Youth!F:F,K227)&gt;1000,"nt",SMALL(Youth!F:F,K227)),"")</f>
        <v/>
      </c>
      <c r="E227" s="159" t="str">
        <f>IF(D227="nt",IFERROR(SMALL(Youth!F:F,K227),""),IFERROR(SMALL(Youth!F:F,K227),""))</f>
        <v/>
      </c>
      <c r="G227" s="130" t="str">
        <f t="shared" si="4"/>
        <v/>
      </c>
      <c r="K227" s="90">
        <v>226</v>
      </c>
    </row>
    <row r="228" spans="1:11">
      <c r="A228" s="24" t="str">
        <f>IFERROR(IF(INDEX(Youth!$A:$F,MATCH('Youth Results'!$E228,Youth!$F:$F,0),1)&gt;0,INDEX(Youth!$A:$F,MATCH('Youth Results'!$E228,Youth!$F:$F,0),1),""),"")</f>
        <v/>
      </c>
      <c r="B228" s="120" t="str">
        <f>IFERROR(IF(INDEX(Youth!$A:$F,MATCH('Youth Results'!$E228,Youth!$F:$F,0),2)&gt;0,INDEX(Youth!$A:$F,MATCH('Youth Results'!$E228,Youth!$F:$F,0),2),""),"")</f>
        <v/>
      </c>
      <c r="C228" s="120" t="str">
        <f>IFERROR(IF(INDEX(Youth!$A:$F,MATCH('Youth Results'!$E228,Youth!$F:$F,0),3)&gt;0,INDEX(Youth!$A:$F,MATCH('Youth Results'!$E228,Youth!$F:$F,0),3),""),"")</f>
        <v/>
      </c>
      <c r="D228" s="121" t="str">
        <f>IFERROR(IF(SMALL(Youth!F:F,K228)&gt;1000,"nt",SMALL(Youth!F:F,K228)),"")</f>
        <v/>
      </c>
      <c r="E228" s="159" t="str">
        <f>IF(D228="nt",IFERROR(SMALL(Youth!F:F,K228),""),IFERROR(SMALL(Youth!F:F,K228),""))</f>
        <v/>
      </c>
      <c r="G228" s="130" t="str">
        <f t="shared" si="4"/>
        <v/>
      </c>
      <c r="K228" s="90">
        <v>227</v>
      </c>
    </row>
    <row r="229" spans="1:11">
      <c r="A229" s="24" t="str">
        <f>IFERROR(IF(INDEX(Youth!$A:$F,MATCH('Youth Results'!$E229,Youth!$F:$F,0),1)&gt;0,INDEX(Youth!$A:$F,MATCH('Youth Results'!$E229,Youth!$F:$F,0),1),""),"")</f>
        <v/>
      </c>
      <c r="B229" s="120" t="str">
        <f>IFERROR(IF(INDEX(Youth!$A:$F,MATCH('Youth Results'!$E229,Youth!$F:$F,0),2)&gt;0,INDEX(Youth!$A:$F,MATCH('Youth Results'!$E229,Youth!$F:$F,0),2),""),"")</f>
        <v/>
      </c>
      <c r="C229" s="120" t="str">
        <f>IFERROR(IF(INDEX(Youth!$A:$F,MATCH('Youth Results'!$E229,Youth!$F:$F,0),3)&gt;0,INDEX(Youth!$A:$F,MATCH('Youth Results'!$E229,Youth!$F:$F,0),3),""),"")</f>
        <v/>
      </c>
      <c r="D229" s="121" t="str">
        <f>IFERROR(IF(SMALL(Youth!F:F,K229)&gt;1000,"nt",SMALL(Youth!F:F,K229)),"")</f>
        <v/>
      </c>
      <c r="E229" s="159" t="str">
        <f>IF(D229="nt",IFERROR(SMALL(Youth!F:F,K229),""),IFERROR(SMALL(Youth!F:F,K229),""))</f>
        <v/>
      </c>
      <c r="G229" s="130" t="str">
        <f t="shared" si="4"/>
        <v/>
      </c>
      <c r="K229" s="90">
        <v>228</v>
      </c>
    </row>
    <row r="230" spans="1:11">
      <c r="A230" s="24" t="str">
        <f>IFERROR(IF(INDEX(Youth!$A:$F,MATCH('Youth Results'!$E230,Youth!$F:$F,0),1)&gt;0,INDEX(Youth!$A:$F,MATCH('Youth Results'!$E230,Youth!$F:$F,0),1),""),"")</f>
        <v/>
      </c>
      <c r="B230" s="120" t="str">
        <f>IFERROR(IF(INDEX(Youth!$A:$F,MATCH('Youth Results'!$E230,Youth!$F:$F,0),2)&gt;0,INDEX(Youth!$A:$F,MATCH('Youth Results'!$E230,Youth!$F:$F,0),2),""),"")</f>
        <v/>
      </c>
      <c r="C230" s="120" t="str">
        <f>IFERROR(IF(INDEX(Youth!$A:$F,MATCH('Youth Results'!$E230,Youth!$F:$F,0),3)&gt;0,INDEX(Youth!$A:$F,MATCH('Youth Results'!$E230,Youth!$F:$F,0),3),""),"")</f>
        <v/>
      </c>
      <c r="D230" s="121" t="str">
        <f>IFERROR(IF(SMALL(Youth!F:F,K230)&gt;1000,"nt",SMALL(Youth!F:F,K230)),"")</f>
        <v/>
      </c>
      <c r="E230" s="159" t="str">
        <f>IF(D230="nt",IFERROR(SMALL(Youth!F:F,K230),""),IFERROR(SMALL(Youth!F:F,K230),""))</f>
        <v/>
      </c>
      <c r="G230" s="130" t="str">
        <f t="shared" si="4"/>
        <v/>
      </c>
      <c r="K230" s="90">
        <v>229</v>
      </c>
    </row>
    <row r="231" spans="1:11">
      <c r="A231" s="24" t="str">
        <f>IFERROR(IF(INDEX(Youth!$A:$F,MATCH('Youth Results'!$E231,Youth!$F:$F,0),1)&gt;0,INDEX(Youth!$A:$F,MATCH('Youth Results'!$E231,Youth!$F:$F,0),1),""),"")</f>
        <v/>
      </c>
      <c r="B231" s="120" t="str">
        <f>IFERROR(IF(INDEX(Youth!$A:$F,MATCH('Youth Results'!$E231,Youth!$F:$F,0),2)&gt;0,INDEX(Youth!$A:$F,MATCH('Youth Results'!$E231,Youth!$F:$F,0),2),""),"")</f>
        <v/>
      </c>
      <c r="C231" s="120" t="str">
        <f>IFERROR(IF(INDEX(Youth!$A:$F,MATCH('Youth Results'!$E231,Youth!$F:$F,0),3)&gt;0,INDEX(Youth!$A:$F,MATCH('Youth Results'!$E231,Youth!$F:$F,0),3),""),"")</f>
        <v/>
      </c>
      <c r="D231" s="121" t="str">
        <f>IFERROR(IF(SMALL(Youth!F:F,K231)&gt;1000,"nt",SMALL(Youth!F:F,K231)),"")</f>
        <v/>
      </c>
      <c r="E231" s="159" t="str">
        <f>IF(D231="nt",IFERROR(SMALL(Youth!F:F,K231),""),IFERROR(SMALL(Youth!F:F,K231),""))</f>
        <v/>
      </c>
      <c r="G231" s="130" t="str">
        <f t="shared" si="4"/>
        <v/>
      </c>
      <c r="K231" s="90">
        <v>230</v>
      </c>
    </row>
    <row r="232" spans="1:11">
      <c r="A232" s="24" t="str">
        <f>IFERROR(IF(INDEX(Youth!$A:$F,MATCH('Youth Results'!$E232,Youth!$F:$F,0),1)&gt;0,INDEX(Youth!$A:$F,MATCH('Youth Results'!$E232,Youth!$F:$F,0),1),""),"")</f>
        <v/>
      </c>
      <c r="B232" s="120" t="str">
        <f>IFERROR(IF(INDEX(Youth!$A:$F,MATCH('Youth Results'!$E232,Youth!$F:$F,0),2)&gt;0,INDEX(Youth!$A:$F,MATCH('Youth Results'!$E232,Youth!$F:$F,0),2),""),"")</f>
        <v/>
      </c>
      <c r="C232" s="120" t="str">
        <f>IFERROR(IF(INDEX(Youth!$A:$F,MATCH('Youth Results'!$E232,Youth!$F:$F,0),3)&gt;0,INDEX(Youth!$A:$F,MATCH('Youth Results'!$E232,Youth!$F:$F,0),3),""),"")</f>
        <v/>
      </c>
      <c r="D232" s="121" t="str">
        <f>IFERROR(IF(SMALL(Youth!F:F,K232)&gt;1000,"nt",SMALL(Youth!F:F,K232)),"")</f>
        <v/>
      </c>
      <c r="E232" s="159" t="str">
        <f>IF(D232="nt",IFERROR(SMALL(Youth!F:F,K232),""),IFERROR(SMALL(Youth!F:F,K232),""))</f>
        <v/>
      </c>
      <c r="G232" s="130" t="str">
        <f t="shared" si="4"/>
        <v/>
      </c>
      <c r="K232" s="90">
        <v>231</v>
      </c>
    </row>
    <row r="233" spans="1:11">
      <c r="A233" s="24" t="str">
        <f>IFERROR(IF(INDEX(Youth!$A:$F,MATCH('Youth Results'!$E233,Youth!$F:$F,0),1)&gt;0,INDEX(Youth!$A:$F,MATCH('Youth Results'!$E233,Youth!$F:$F,0),1),""),"")</f>
        <v/>
      </c>
      <c r="B233" s="120" t="str">
        <f>IFERROR(IF(INDEX(Youth!$A:$F,MATCH('Youth Results'!$E233,Youth!$F:$F,0),2)&gt;0,INDEX(Youth!$A:$F,MATCH('Youth Results'!$E233,Youth!$F:$F,0),2),""),"")</f>
        <v/>
      </c>
      <c r="C233" s="120" t="str">
        <f>IFERROR(IF(INDEX(Youth!$A:$F,MATCH('Youth Results'!$E233,Youth!$F:$F,0),3)&gt;0,INDEX(Youth!$A:$F,MATCH('Youth Results'!$E233,Youth!$F:$F,0),3),""),"")</f>
        <v/>
      </c>
      <c r="D233" s="121" t="str">
        <f>IFERROR(IF(SMALL(Youth!F:F,K233)&gt;1000,"nt",SMALL(Youth!F:F,K233)),"")</f>
        <v/>
      </c>
      <c r="E233" s="159" t="str">
        <f>IF(D233="nt",IFERROR(SMALL(Youth!F:F,K233),""),IFERROR(SMALL(Youth!F:F,K233),""))</f>
        <v/>
      </c>
      <c r="G233" s="130" t="str">
        <f t="shared" si="4"/>
        <v/>
      </c>
      <c r="K233" s="90">
        <v>232</v>
      </c>
    </row>
    <row r="234" spans="1:11">
      <c r="A234" s="24" t="str">
        <f>IFERROR(IF(INDEX(Youth!$A:$F,MATCH('Youth Results'!$E234,Youth!$F:$F,0),1)&gt;0,INDEX(Youth!$A:$F,MATCH('Youth Results'!$E234,Youth!$F:$F,0),1),""),"")</f>
        <v/>
      </c>
      <c r="B234" s="120" t="str">
        <f>IFERROR(IF(INDEX(Youth!$A:$F,MATCH('Youth Results'!$E234,Youth!$F:$F,0),2)&gt;0,INDEX(Youth!$A:$F,MATCH('Youth Results'!$E234,Youth!$F:$F,0),2),""),"")</f>
        <v/>
      </c>
      <c r="C234" s="120" t="str">
        <f>IFERROR(IF(INDEX(Youth!$A:$F,MATCH('Youth Results'!$E234,Youth!$F:$F,0),3)&gt;0,INDEX(Youth!$A:$F,MATCH('Youth Results'!$E234,Youth!$F:$F,0),3),""),"")</f>
        <v/>
      </c>
      <c r="D234" s="121" t="str">
        <f>IFERROR(IF(SMALL(Youth!F:F,K234)&gt;1000,"nt",SMALL(Youth!F:F,K234)),"")</f>
        <v/>
      </c>
      <c r="E234" s="159" t="str">
        <f>IF(D234="nt",IFERROR(SMALL(Youth!F:F,K234),""),IFERROR(SMALL(Youth!F:F,K234),""))</f>
        <v/>
      </c>
      <c r="G234" s="130" t="str">
        <f t="shared" si="4"/>
        <v/>
      </c>
      <c r="K234" s="90">
        <v>233</v>
      </c>
    </row>
    <row r="235" spans="1:11">
      <c r="A235" s="24" t="str">
        <f>IFERROR(IF(INDEX(Youth!$A:$F,MATCH('Youth Results'!$E235,Youth!$F:$F,0),1)&gt;0,INDEX(Youth!$A:$F,MATCH('Youth Results'!$E235,Youth!$F:$F,0),1),""),"")</f>
        <v/>
      </c>
      <c r="B235" s="120" t="str">
        <f>IFERROR(IF(INDEX(Youth!$A:$F,MATCH('Youth Results'!$E235,Youth!$F:$F,0),2)&gt;0,INDEX(Youth!$A:$F,MATCH('Youth Results'!$E235,Youth!$F:$F,0),2),""),"")</f>
        <v/>
      </c>
      <c r="C235" s="120" t="str">
        <f>IFERROR(IF(INDEX(Youth!$A:$F,MATCH('Youth Results'!$E235,Youth!$F:$F,0),3)&gt;0,INDEX(Youth!$A:$F,MATCH('Youth Results'!$E235,Youth!$F:$F,0),3),""),"")</f>
        <v/>
      </c>
      <c r="D235" s="121" t="str">
        <f>IFERROR(IF(SMALL(Youth!F:F,K235)&gt;1000,"nt",SMALL(Youth!F:F,K235)),"")</f>
        <v/>
      </c>
      <c r="E235" s="159" t="str">
        <f>IF(D235="nt",IFERROR(SMALL(Youth!F:F,K235),""),IFERROR(SMALL(Youth!F:F,K235),""))</f>
        <v/>
      </c>
      <c r="G235" s="130" t="str">
        <f t="shared" si="4"/>
        <v/>
      </c>
      <c r="K235" s="90">
        <v>234</v>
      </c>
    </row>
    <row r="236" spans="1:11">
      <c r="A236" s="24" t="str">
        <f>IFERROR(IF(INDEX(Youth!$A:$F,MATCH('Youth Results'!$E236,Youth!$F:$F,0),1)&gt;0,INDEX(Youth!$A:$F,MATCH('Youth Results'!$E236,Youth!$F:$F,0),1),""),"")</f>
        <v/>
      </c>
      <c r="B236" s="120" t="str">
        <f>IFERROR(IF(INDEX(Youth!$A:$F,MATCH('Youth Results'!$E236,Youth!$F:$F,0),2)&gt;0,INDEX(Youth!$A:$F,MATCH('Youth Results'!$E236,Youth!$F:$F,0),2),""),"")</f>
        <v/>
      </c>
      <c r="C236" s="120" t="str">
        <f>IFERROR(IF(INDEX(Youth!$A:$F,MATCH('Youth Results'!$E236,Youth!$F:$F,0),3)&gt;0,INDEX(Youth!$A:$F,MATCH('Youth Results'!$E236,Youth!$F:$F,0),3),""),"")</f>
        <v/>
      </c>
      <c r="D236" s="121" t="str">
        <f>IFERROR(IF(SMALL(Youth!F:F,K236)&gt;1000,"nt",SMALL(Youth!F:F,K236)),"")</f>
        <v/>
      </c>
      <c r="E236" s="159" t="str">
        <f>IF(D236="nt",IFERROR(SMALL(Youth!F:F,K236),""),IFERROR(SMALL(Youth!F:F,K236),""))</f>
        <v/>
      </c>
      <c r="G236" s="130" t="str">
        <f t="shared" si="4"/>
        <v/>
      </c>
      <c r="K236" s="90">
        <v>235</v>
      </c>
    </row>
    <row r="237" spans="1:11">
      <c r="A237" s="24" t="str">
        <f>IFERROR(IF(INDEX(Youth!$A:$F,MATCH('Youth Results'!$E237,Youth!$F:$F,0),1)&gt;0,INDEX(Youth!$A:$F,MATCH('Youth Results'!$E237,Youth!$F:$F,0),1),""),"")</f>
        <v/>
      </c>
      <c r="B237" s="120" t="str">
        <f>IFERROR(IF(INDEX(Youth!$A:$F,MATCH('Youth Results'!$E237,Youth!$F:$F,0),2)&gt;0,INDEX(Youth!$A:$F,MATCH('Youth Results'!$E237,Youth!$F:$F,0),2),""),"")</f>
        <v/>
      </c>
      <c r="C237" s="120" t="str">
        <f>IFERROR(IF(INDEX(Youth!$A:$F,MATCH('Youth Results'!$E237,Youth!$F:$F,0),3)&gt;0,INDEX(Youth!$A:$F,MATCH('Youth Results'!$E237,Youth!$F:$F,0),3),""),"")</f>
        <v/>
      </c>
      <c r="D237" s="121" t="str">
        <f>IFERROR(IF(SMALL(Youth!F:F,K237)&gt;1000,"nt",SMALL(Youth!F:F,K237)),"")</f>
        <v/>
      </c>
      <c r="E237" s="159" t="str">
        <f>IF(D237="nt",IFERROR(SMALL(Youth!F:F,K237),""),IFERROR(SMALL(Youth!F:F,K237),""))</f>
        <v/>
      </c>
      <c r="G237" s="130" t="str">
        <f t="shared" si="4"/>
        <v/>
      </c>
      <c r="K237" s="90">
        <v>236</v>
      </c>
    </row>
    <row r="238" spans="1:11">
      <c r="A238" s="24" t="str">
        <f>IFERROR(IF(INDEX(Youth!$A:$F,MATCH('Youth Results'!$E238,Youth!$F:$F,0),1)&gt;0,INDEX(Youth!$A:$F,MATCH('Youth Results'!$E238,Youth!$F:$F,0),1),""),"")</f>
        <v/>
      </c>
      <c r="B238" s="120" t="str">
        <f>IFERROR(IF(INDEX(Youth!$A:$F,MATCH('Youth Results'!$E238,Youth!$F:$F,0),2)&gt;0,INDEX(Youth!$A:$F,MATCH('Youth Results'!$E238,Youth!$F:$F,0),2),""),"")</f>
        <v/>
      </c>
      <c r="C238" s="120" t="str">
        <f>IFERROR(IF(INDEX(Youth!$A:$F,MATCH('Youth Results'!$E238,Youth!$F:$F,0),3)&gt;0,INDEX(Youth!$A:$F,MATCH('Youth Results'!$E238,Youth!$F:$F,0),3),""),"")</f>
        <v/>
      </c>
      <c r="D238" s="121" t="str">
        <f>IFERROR(IF(SMALL(Youth!F:F,K238)&gt;1000,"nt",SMALL(Youth!F:F,K238)),"")</f>
        <v/>
      </c>
      <c r="E238" s="159" t="str">
        <f>IF(D238="nt",IFERROR(SMALL(Youth!F:F,K238),""),IFERROR(SMALL(Youth!F:F,K238),""))</f>
        <v/>
      </c>
      <c r="G238" s="130" t="str">
        <f t="shared" si="4"/>
        <v/>
      </c>
      <c r="K238" s="90">
        <v>237</v>
      </c>
    </row>
    <row r="239" spans="1:11">
      <c r="A239" s="24" t="str">
        <f>IFERROR(IF(INDEX(Youth!$A:$F,MATCH('Youth Results'!$E239,Youth!$F:$F,0),1)&gt;0,INDEX(Youth!$A:$F,MATCH('Youth Results'!$E239,Youth!$F:$F,0),1),""),"")</f>
        <v/>
      </c>
      <c r="B239" s="120" t="str">
        <f>IFERROR(IF(INDEX(Youth!$A:$F,MATCH('Youth Results'!$E239,Youth!$F:$F,0),2)&gt;0,INDEX(Youth!$A:$F,MATCH('Youth Results'!$E239,Youth!$F:$F,0),2),""),"")</f>
        <v/>
      </c>
      <c r="C239" s="120" t="str">
        <f>IFERROR(IF(INDEX(Youth!$A:$F,MATCH('Youth Results'!$E239,Youth!$F:$F,0),3)&gt;0,INDEX(Youth!$A:$F,MATCH('Youth Results'!$E239,Youth!$F:$F,0),3),""),"")</f>
        <v/>
      </c>
      <c r="D239" s="121" t="str">
        <f>IFERROR(IF(SMALL(Youth!F:F,K239)&gt;1000,"nt",SMALL(Youth!F:F,K239)),"")</f>
        <v/>
      </c>
      <c r="E239" s="159" t="str">
        <f>IF(D239="nt",IFERROR(SMALL(Youth!F:F,K239),""),IFERROR(SMALL(Youth!F:F,K239),""))</f>
        <v/>
      </c>
      <c r="G239" s="130" t="str">
        <f t="shared" si="4"/>
        <v/>
      </c>
      <c r="K239" s="90">
        <v>238</v>
      </c>
    </row>
    <row r="240" spans="1:11">
      <c r="A240" s="24" t="str">
        <f>IFERROR(IF(INDEX(Youth!$A:$F,MATCH('Youth Results'!$E240,Youth!$F:$F,0),1)&gt;0,INDEX(Youth!$A:$F,MATCH('Youth Results'!$E240,Youth!$F:$F,0),1),""),"")</f>
        <v/>
      </c>
      <c r="B240" s="120" t="str">
        <f>IFERROR(IF(INDEX(Youth!$A:$F,MATCH('Youth Results'!$E240,Youth!$F:$F,0),2)&gt;0,INDEX(Youth!$A:$F,MATCH('Youth Results'!$E240,Youth!$F:$F,0),2),""),"")</f>
        <v/>
      </c>
      <c r="C240" s="120" t="str">
        <f>IFERROR(IF(INDEX(Youth!$A:$F,MATCH('Youth Results'!$E240,Youth!$F:$F,0),3)&gt;0,INDEX(Youth!$A:$F,MATCH('Youth Results'!$E240,Youth!$F:$F,0),3),""),"")</f>
        <v/>
      </c>
      <c r="D240" s="121" t="str">
        <f>IFERROR(IF(SMALL(Youth!F:F,K240)&gt;1000,"nt",SMALL(Youth!F:F,K240)),"")</f>
        <v/>
      </c>
      <c r="E240" s="159" t="str">
        <f>IF(D240="nt",IFERROR(SMALL(Youth!F:F,K240),""),IFERROR(SMALL(Youth!F:F,K240),""))</f>
        <v/>
      </c>
      <c r="G240" s="130" t="str">
        <f t="shared" si="4"/>
        <v/>
      </c>
      <c r="K240" s="90">
        <v>239</v>
      </c>
    </row>
    <row r="241" spans="1:11">
      <c r="A241" s="24" t="str">
        <f>IFERROR(IF(INDEX(Youth!$A:$F,MATCH('Youth Results'!$E241,Youth!$F:$F,0),1)&gt;0,INDEX(Youth!$A:$F,MATCH('Youth Results'!$E241,Youth!$F:$F,0),1),""),"")</f>
        <v/>
      </c>
      <c r="B241" s="120" t="str">
        <f>IFERROR(IF(INDEX(Youth!$A:$F,MATCH('Youth Results'!$E241,Youth!$F:$F,0),2)&gt;0,INDEX(Youth!$A:$F,MATCH('Youth Results'!$E241,Youth!$F:$F,0),2),""),"")</f>
        <v/>
      </c>
      <c r="C241" s="120" t="str">
        <f>IFERROR(IF(INDEX(Youth!$A:$F,MATCH('Youth Results'!$E241,Youth!$F:$F,0),3)&gt;0,INDEX(Youth!$A:$F,MATCH('Youth Results'!$E241,Youth!$F:$F,0),3),""),"")</f>
        <v/>
      </c>
      <c r="D241" s="121" t="str">
        <f>IFERROR(IF(SMALL(Youth!F:F,K241)&gt;1000,"nt",SMALL(Youth!F:F,K241)),"")</f>
        <v/>
      </c>
      <c r="E241" s="159" t="str">
        <f>IF(D241="nt",IFERROR(SMALL(Youth!F:F,K241),""),IFERROR(SMALL(Youth!F:F,K241),""))</f>
        <v/>
      </c>
      <c r="G241" s="130" t="str">
        <f t="shared" si="4"/>
        <v/>
      </c>
      <c r="K241" s="90">
        <v>240</v>
      </c>
    </row>
    <row r="242" spans="1:11">
      <c r="A242" s="24" t="str">
        <f>IFERROR(IF(INDEX(Youth!$A:$F,MATCH('Youth Results'!$E242,Youth!$F:$F,0),1)&gt;0,INDEX(Youth!$A:$F,MATCH('Youth Results'!$E242,Youth!$F:$F,0),1),""),"")</f>
        <v/>
      </c>
      <c r="B242" s="120" t="str">
        <f>IFERROR(IF(INDEX(Youth!$A:$F,MATCH('Youth Results'!$E242,Youth!$F:$F,0),2)&gt;0,INDEX(Youth!$A:$F,MATCH('Youth Results'!$E242,Youth!$F:$F,0),2),""),"")</f>
        <v/>
      </c>
      <c r="C242" s="120" t="str">
        <f>IFERROR(IF(INDEX(Youth!$A:$F,MATCH('Youth Results'!$E242,Youth!$F:$F,0),3)&gt;0,INDEX(Youth!$A:$F,MATCH('Youth Results'!$E242,Youth!$F:$F,0),3),""),"")</f>
        <v/>
      </c>
      <c r="D242" s="121" t="str">
        <f>IFERROR(IF(SMALL(Youth!F:F,K242)&gt;1000,"nt",SMALL(Youth!F:F,K242)),"")</f>
        <v/>
      </c>
      <c r="E242" s="159" t="str">
        <f>IF(D242="nt",IFERROR(SMALL(Youth!F:F,K242),""),IFERROR(SMALL(Youth!F:F,K242),""))</f>
        <v/>
      </c>
      <c r="G242" s="130" t="str">
        <f t="shared" si="4"/>
        <v/>
      </c>
      <c r="K242" s="90">
        <v>241</v>
      </c>
    </row>
    <row r="243" spans="1:11">
      <c r="A243" s="24" t="str">
        <f>IFERROR(IF(INDEX(Youth!$A:$F,MATCH('Youth Results'!$E243,Youth!$F:$F,0),1)&gt;0,INDEX(Youth!$A:$F,MATCH('Youth Results'!$E243,Youth!$F:$F,0),1),""),"")</f>
        <v/>
      </c>
      <c r="B243" s="120" t="str">
        <f>IFERROR(IF(INDEX(Youth!$A:$F,MATCH('Youth Results'!$E243,Youth!$F:$F,0),2)&gt;0,INDEX(Youth!$A:$F,MATCH('Youth Results'!$E243,Youth!$F:$F,0),2),""),"")</f>
        <v/>
      </c>
      <c r="C243" s="120" t="str">
        <f>IFERROR(IF(INDEX(Youth!$A:$F,MATCH('Youth Results'!$E243,Youth!$F:$F,0),3)&gt;0,INDEX(Youth!$A:$F,MATCH('Youth Results'!$E243,Youth!$F:$F,0),3),""),"")</f>
        <v/>
      </c>
      <c r="D243" s="121" t="str">
        <f>IFERROR(IF(SMALL(Youth!F:F,K243)&gt;1000,"nt",SMALL(Youth!F:F,K243)),"")</f>
        <v/>
      </c>
      <c r="E243" s="159" t="str">
        <f>IF(D243="nt",IFERROR(SMALL(Youth!F:F,K243),""),IFERROR(SMALL(Youth!F:F,K243),""))</f>
        <v/>
      </c>
      <c r="G243" s="130" t="str">
        <f t="shared" si="4"/>
        <v/>
      </c>
      <c r="K243" s="90">
        <v>242</v>
      </c>
    </row>
    <row r="244" spans="1:11">
      <c r="A244" s="24" t="str">
        <f>IFERROR(IF(INDEX(Youth!$A:$F,MATCH('Youth Results'!$E244,Youth!$F:$F,0),1)&gt;0,INDEX(Youth!$A:$F,MATCH('Youth Results'!$E244,Youth!$F:$F,0),1),""),"")</f>
        <v/>
      </c>
      <c r="B244" s="120" t="str">
        <f>IFERROR(IF(INDEX(Youth!$A:$F,MATCH('Youth Results'!$E244,Youth!$F:$F,0),2)&gt;0,INDEX(Youth!$A:$F,MATCH('Youth Results'!$E244,Youth!$F:$F,0),2),""),"")</f>
        <v/>
      </c>
      <c r="C244" s="120" t="str">
        <f>IFERROR(IF(INDEX(Youth!$A:$F,MATCH('Youth Results'!$E244,Youth!$F:$F,0),3)&gt;0,INDEX(Youth!$A:$F,MATCH('Youth Results'!$E244,Youth!$F:$F,0),3),""),"")</f>
        <v/>
      </c>
      <c r="D244" s="121" t="str">
        <f>IFERROR(IF(SMALL(Youth!F:F,K244)&gt;1000,"nt",SMALL(Youth!F:F,K244)),"")</f>
        <v/>
      </c>
      <c r="E244" s="159" t="str">
        <f>IF(D244="nt",IFERROR(SMALL(Youth!F:F,K244),""),IFERROR(SMALL(Youth!F:F,K244),""))</f>
        <v/>
      </c>
      <c r="G244" s="130" t="str">
        <f t="shared" si="4"/>
        <v/>
      </c>
      <c r="K244" s="90">
        <v>243</v>
      </c>
    </row>
    <row r="245" spans="1:11">
      <c r="A245" s="24" t="str">
        <f>IFERROR(IF(INDEX(Youth!$A:$F,MATCH('Youth Results'!$E245,Youth!$F:$F,0),1)&gt;0,INDEX(Youth!$A:$F,MATCH('Youth Results'!$E245,Youth!$F:$F,0),1),""),"")</f>
        <v/>
      </c>
      <c r="B245" s="120" t="str">
        <f>IFERROR(IF(INDEX(Youth!$A:$F,MATCH('Youth Results'!$E245,Youth!$F:$F,0),2)&gt;0,INDEX(Youth!$A:$F,MATCH('Youth Results'!$E245,Youth!$F:$F,0),2),""),"")</f>
        <v/>
      </c>
      <c r="C245" s="120" t="str">
        <f>IFERROR(IF(INDEX(Youth!$A:$F,MATCH('Youth Results'!$E245,Youth!$F:$F,0),3)&gt;0,INDEX(Youth!$A:$F,MATCH('Youth Results'!$E245,Youth!$F:$F,0),3),""),"")</f>
        <v/>
      </c>
      <c r="D245" s="121" t="str">
        <f>IFERROR(IF(SMALL(Youth!F:F,K245)&gt;1000,"nt",SMALL(Youth!F:F,K245)),"")</f>
        <v/>
      </c>
      <c r="E245" s="159" t="str">
        <f>IF(D245="nt",IFERROR(SMALL(Youth!F:F,K245),""),IFERROR(SMALL(Youth!F:F,K245),""))</f>
        <v/>
      </c>
      <c r="G245" s="130" t="str">
        <f t="shared" si="4"/>
        <v/>
      </c>
      <c r="K245" s="90">
        <v>244</v>
      </c>
    </row>
    <row r="246" spans="1:11">
      <c r="A246" s="24" t="str">
        <f>IFERROR(IF(INDEX(Youth!$A:$F,MATCH('Youth Results'!$E246,Youth!$F:$F,0),1)&gt;0,INDEX(Youth!$A:$F,MATCH('Youth Results'!$E246,Youth!$F:$F,0),1),""),"")</f>
        <v/>
      </c>
      <c r="B246" s="120" t="str">
        <f>IFERROR(IF(INDEX(Youth!$A:$F,MATCH('Youth Results'!$E246,Youth!$F:$F,0),2)&gt;0,INDEX(Youth!$A:$F,MATCH('Youth Results'!$E246,Youth!$F:$F,0),2),""),"")</f>
        <v/>
      </c>
      <c r="C246" s="120" t="str">
        <f>IFERROR(IF(INDEX(Youth!$A:$F,MATCH('Youth Results'!$E246,Youth!$F:$F,0),3)&gt;0,INDEX(Youth!$A:$F,MATCH('Youth Results'!$E246,Youth!$F:$F,0),3),""),"")</f>
        <v/>
      </c>
      <c r="D246" s="121" t="str">
        <f>IFERROR(IF(SMALL(Youth!F:F,K246)&gt;1000,"nt",SMALL(Youth!F:F,K246)),"")</f>
        <v/>
      </c>
      <c r="E246" s="159" t="str">
        <f>IF(D246="nt",IFERROR(SMALL(Youth!F:F,K246),""),IFERROR(SMALL(Youth!F:F,K246),""))</f>
        <v/>
      </c>
      <c r="G246" s="130" t="str">
        <f t="shared" si="4"/>
        <v/>
      </c>
      <c r="K246" s="90">
        <v>245</v>
      </c>
    </row>
    <row r="247" spans="1:11">
      <c r="A247" s="24" t="str">
        <f>IFERROR(IF(INDEX(Youth!$A:$F,MATCH('Youth Results'!$E247,Youth!$F:$F,0),1)&gt;0,INDEX(Youth!$A:$F,MATCH('Youth Results'!$E247,Youth!$F:$F,0),1),""),"")</f>
        <v/>
      </c>
      <c r="B247" s="120" t="str">
        <f>IFERROR(IF(INDEX(Youth!$A:$F,MATCH('Youth Results'!$E247,Youth!$F:$F,0),2)&gt;0,INDEX(Youth!$A:$F,MATCH('Youth Results'!$E247,Youth!$F:$F,0),2),""),"")</f>
        <v/>
      </c>
      <c r="C247" s="120" t="str">
        <f>IFERROR(IF(INDEX(Youth!$A:$F,MATCH('Youth Results'!$E247,Youth!$F:$F,0),3)&gt;0,INDEX(Youth!$A:$F,MATCH('Youth Results'!$E247,Youth!$F:$F,0),3),""),"")</f>
        <v/>
      </c>
      <c r="D247" s="121" t="str">
        <f>IFERROR(IF(SMALL(Youth!F:F,K247)&gt;1000,"nt",SMALL(Youth!F:F,K247)),"")</f>
        <v/>
      </c>
      <c r="E247" s="159" t="str">
        <f>IF(D247="nt",IFERROR(SMALL(Youth!F:F,K247),""),IFERROR(SMALL(Youth!F:F,K247),""))</f>
        <v/>
      </c>
      <c r="G247" s="130" t="str">
        <f t="shared" si="4"/>
        <v/>
      </c>
      <c r="K247" s="90">
        <v>246</v>
      </c>
    </row>
    <row r="248" spans="1:11">
      <c r="A248" s="24" t="str">
        <f>IFERROR(IF(INDEX(Youth!$A:$F,MATCH('Youth Results'!$E248,Youth!$F:$F,0),1)&gt;0,INDEX(Youth!$A:$F,MATCH('Youth Results'!$E248,Youth!$F:$F,0),1),""),"")</f>
        <v/>
      </c>
      <c r="B248" s="120" t="str">
        <f>IFERROR(IF(INDEX(Youth!$A:$F,MATCH('Youth Results'!$E248,Youth!$F:$F,0),2)&gt;0,INDEX(Youth!$A:$F,MATCH('Youth Results'!$E248,Youth!$F:$F,0),2),""),"")</f>
        <v/>
      </c>
      <c r="C248" s="120" t="str">
        <f>IFERROR(IF(INDEX(Youth!$A:$F,MATCH('Youth Results'!$E248,Youth!$F:$F,0),3)&gt;0,INDEX(Youth!$A:$F,MATCH('Youth Results'!$E248,Youth!$F:$F,0),3),""),"")</f>
        <v/>
      </c>
      <c r="D248" s="121" t="str">
        <f>IFERROR(IF(SMALL(Youth!F:F,K248)&gt;1000,"nt",SMALL(Youth!F:F,K248)),"")</f>
        <v/>
      </c>
      <c r="E248" s="159" t="str">
        <f>IF(D248="nt",IFERROR(SMALL(Youth!F:F,K248),""),IFERROR(SMALL(Youth!F:F,K248),""))</f>
        <v/>
      </c>
      <c r="G248" s="130" t="str">
        <f t="shared" si="4"/>
        <v/>
      </c>
      <c r="K248" s="90">
        <v>247</v>
      </c>
    </row>
    <row r="249" spans="1:11">
      <c r="A249" s="24" t="str">
        <f>IFERROR(IF(INDEX(Youth!$A:$F,MATCH('Youth Results'!$E249,Youth!$F:$F,0),1)&gt;0,INDEX(Youth!$A:$F,MATCH('Youth Results'!$E249,Youth!$F:$F,0),1),""),"")</f>
        <v/>
      </c>
      <c r="B249" s="120" t="str">
        <f>IFERROR(IF(INDEX(Youth!$A:$F,MATCH('Youth Results'!$E249,Youth!$F:$F,0),2)&gt;0,INDEX(Youth!$A:$F,MATCH('Youth Results'!$E249,Youth!$F:$F,0),2),""),"")</f>
        <v/>
      </c>
      <c r="C249" s="120" t="str">
        <f>IFERROR(IF(INDEX(Youth!$A:$F,MATCH('Youth Results'!$E249,Youth!$F:$F,0),3)&gt;0,INDEX(Youth!$A:$F,MATCH('Youth Results'!$E249,Youth!$F:$F,0),3),""),"")</f>
        <v/>
      </c>
      <c r="D249" s="121" t="str">
        <f>IFERROR(IF(SMALL(Youth!F:F,K249)&gt;1000,"nt",SMALL(Youth!F:F,K249)),"")</f>
        <v/>
      </c>
      <c r="E249" s="159" t="str">
        <f>IF(D249="nt",IFERROR(SMALL(Youth!F:F,K249),""),IFERROR(SMALL(Youth!F:F,K249),""))</f>
        <v/>
      </c>
      <c r="G249" s="130" t="str">
        <f t="shared" si="4"/>
        <v/>
      </c>
      <c r="K249" s="90">
        <v>248</v>
      </c>
    </row>
    <row r="250" spans="1:11">
      <c r="A250" s="24" t="str">
        <f>IFERROR(IF(INDEX(Youth!$A:$F,MATCH('Youth Results'!$E250,Youth!$F:$F,0),1)&gt;0,INDEX(Youth!$A:$F,MATCH('Youth Results'!$E250,Youth!$F:$F,0),1),""),"")</f>
        <v/>
      </c>
      <c r="B250" s="120" t="str">
        <f>IFERROR(IF(INDEX(Youth!$A:$F,MATCH('Youth Results'!$E250,Youth!$F:$F,0),2)&gt;0,INDEX(Youth!$A:$F,MATCH('Youth Results'!$E250,Youth!$F:$F,0),2),""),"")</f>
        <v/>
      </c>
      <c r="C250" s="120" t="str">
        <f>IFERROR(IF(INDEX(Youth!$A:$F,MATCH('Youth Results'!$E250,Youth!$F:$F,0),3)&gt;0,INDEX(Youth!$A:$F,MATCH('Youth Results'!$E250,Youth!$F:$F,0),3),""),"")</f>
        <v/>
      </c>
      <c r="D250" s="121" t="str">
        <f>IFERROR(IF(SMALL(Youth!F:F,K250)&gt;1000,"nt",SMALL(Youth!F:F,K250)),"")</f>
        <v/>
      </c>
      <c r="E250" s="159" t="str">
        <f>IF(D250="nt",IFERROR(SMALL(Youth!F:F,K250),""),IFERROR(SMALL(Youth!F:F,K250),""))</f>
        <v/>
      </c>
      <c r="G250" s="130" t="str">
        <f t="shared" si="4"/>
        <v/>
      </c>
      <c r="K250" s="90">
        <v>249</v>
      </c>
    </row>
    <row r="251" spans="1:11">
      <c r="A251" s="24" t="str">
        <f>IFERROR(IF(INDEX(Youth!$A:$F,MATCH('Youth Results'!$E251,Youth!$F:$F,0),1)&gt;0,INDEX(Youth!$A:$F,MATCH('Youth Results'!$E251,Youth!$F:$F,0),1),""),"")</f>
        <v/>
      </c>
      <c r="B251" s="120" t="str">
        <f>IFERROR(IF(INDEX(Youth!$A:$F,MATCH('Youth Results'!$E251,Youth!$F:$F,0),2)&gt;0,INDEX(Youth!$A:$F,MATCH('Youth Results'!$E251,Youth!$F:$F,0),2),""),"")</f>
        <v/>
      </c>
      <c r="C251" s="120" t="str">
        <f>IFERROR(IF(INDEX(Youth!$A:$F,MATCH('Youth Results'!$E251,Youth!$F:$F,0),3)&gt;0,INDEX(Youth!$A:$F,MATCH('Youth Results'!$E251,Youth!$F:$F,0),3),""),"")</f>
        <v/>
      </c>
      <c r="D251" s="121" t="str">
        <f>IFERROR(IF(SMALL(Youth!F:F,K251)&gt;1000,"nt",SMALL(Youth!F:F,K251)),"")</f>
        <v/>
      </c>
      <c r="E251" s="159" t="str">
        <f>IF(D251="nt",IFERROR(SMALL(Youth!F:F,K251),""),IFERROR(SMALL(Youth!F:F,K251),""))</f>
        <v/>
      </c>
      <c r="G251" s="130" t="str">
        <f t="shared" si="4"/>
        <v/>
      </c>
      <c r="K251" s="90">
        <v>250</v>
      </c>
    </row>
  </sheetData>
  <sheetProtection sheet="1" selectLockedCells="1"/>
  <conditionalFormatting sqref="A1:E1048576">
    <cfRule type="containsBlanks" dxfId="8" priority="2">
      <formula>LEN(TRIM(A1))=0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151"/>
  <sheetViews>
    <sheetView workbookViewId="0">
      <pane ySplit="1" topLeftCell="A2" activePane="bottomLeft" state="frozen"/>
      <selection pane="bottomLeft" activeCell="D12" sqref="D12"/>
    </sheetView>
  </sheetViews>
  <sheetFormatPr defaultRowHeight="15.75"/>
  <cols>
    <col min="1" max="1" width="6.85546875" style="34" bestFit="1" customWidth="1"/>
    <col min="2" max="2" width="23.85546875" style="23" customWidth="1"/>
    <col min="3" max="3" width="18.28515625" style="23" bestFit="1" customWidth="1"/>
    <col min="4" max="4" width="11.28515625" style="95" customWidth="1"/>
    <col min="5" max="5" width="7.5703125" style="131" hidden="1" customWidth="1"/>
    <col min="6" max="6" width="6.85546875" style="23" hidden="1" customWidth="1"/>
    <col min="7" max="7" width="7.5703125" style="23" customWidth="1"/>
    <col min="8" max="16384" width="9.140625" style="23"/>
  </cols>
  <sheetData>
    <row r="1" spans="1:7" ht="22.5" customHeight="1" thickBot="1">
      <c r="A1" s="50" t="s">
        <v>7</v>
      </c>
      <c r="B1" s="52" t="s">
        <v>19</v>
      </c>
      <c r="C1" s="52" t="s">
        <v>1</v>
      </c>
      <c r="D1" s="88" t="s">
        <v>2</v>
      </c>
    </row>
    <row r="2" spans="1:7">
      <c r="A2" s="24">
        <f>IF(B2="","",Draw!S2)</f>
        <v>1</v>
      </c>
      <c r="B2" s="25" t="str">
        <f>IFERROR(Draw!T2,"")</f>
        <v>Sophia Williams</v>
      </c>
      <c r="C2" s="25" t="str">
        <f>IFERROR(Draw!U2,"")</f>
        <v>Reba</v>
      </c>
      <c r="D2" s="78">
        <v>85.070999999999998</v>
      </c>
      <c r="E2" s="132">
        <v>1E-14</v>
      </c>
      <c r="F2" s="133">
        <f>IF((D2+E2)&gt;5,D2+E2,"")</f>
        <v>85.071000000000012</v>
      </c>
      <c r="G2" s="26"/>
    </row>
    <row r="3" spans="1:7">
      <c r="A3" s="24">
        <f>IF(B3="","",Draw!S3)</f>
        <v>2</v>
      </c>
      <c r="B3" s="25" t="str">
        <f>IFERROR(Draw!T3,"")</f>
        <v>McKenna Auch</v>
      </c>
      <c r="C3" s="25" t="str">
        <f>IFERROR(Draw!U3,"")</f>
        <v>Yeller</v>
      </c>
      <c r="D3" s="79">
        <v>29.672999999999998</v>
      </c>
      <c r="E3" s="132">
        <v>2E-14</v>
      </c>
      <c r="F3" s="133">
        <f t="shared" ref="F3:F66" si="0">IF((D3+E3)&gt;5,D3+E3,"")</f>
        <v>29.67300000000002</v>
      </c>
    </row>
    <row r="4" spans="1:7">
      <c r="A4" s="24">
        <f>IF(B4="","",Draw!S4)</f>
        <v>3</v>
      </c>
      <c r="B4" s="25" t="str">
        <f>IFERROR(Draw!T4,"")</f>
        <v>Derringer O'Connor</v>
      </c>
      <c r="C4" s="25" t="str">
        <f>IFERROR(Draw!U4,"")</f>
        <v>Sailor</v>
      </c>
      <c r="D4" s="80">
        <v>84.314999999999998</v>
      </c>
      <c r="E4" s="132">
        <v>2.9999999999999998E-14</v>
      </c>
      <c r="F4" s="133">
        <f t="shared" si="0"/>
        <v>84.315000000000026</v>
      </c>
    </row>
    <row r="5" spans="1:7">
      <c r="A5" s="24">
        <f>IF(B5="","",Draw!S5)</f>
        <v>4</v>
      </c>
      <c r="B5" s="25" t="str">
        <f>IFERROR(Draw!T5,"")</f>
        <v>Macy Maxwell</v>
      </c>
      <c r="C5" s="25" t="str">
        <f>IFERROR(Draw!U5,"")</f>
        <v>Sassy</v>
      </c>
      <c r="D5" s="81">
        <v>37.682000000000002</v>
      </c>
      <c r="E5" s="132">
        <v>4E-14</v>
      </c>
      <c r="F5" s="133">
        <f t="shared" si="0"/>
        <v>37.682000000000045</v>
      </c>
    </row>
    <row r="6" spans="1:7">
      <c r="A6" s="24">
        <f>IF(B6="","",Draw!S6)</f>
        <v>5</v>
      </c>
      <c r="B6" s="25" t="str">
        <f>IFERROR(Draw!T6,"")</f>
        <v>Joslyn Deknikker</v>
      </c>
      <c r="C6" s="25" t="str">
        <f>IFERROR(Draw!U6,"")</f>
        <v>Hooey</v>
      </c>
      <c r="D6" s="81">
        <v>27.507000000000001</v>
      </c>
      <c r="E6" s="132">
        <v>5.0000000000000002E-14</v>
      </c>
      <c r="F6" s="133">
        <f t="shared" si="0"/>
        <v>27.507000000000051</v>
      </c>
    </row>
    <row r="7" spans="1:7">
      <c r="A7" s="24">
        <f>IF(B7="","",Draw!S7)</f>
        <v>6</v>
      </c>
      <c r="B7" s="25" t="str">
        <f>IFERROR(Draw!T7,"")</f>
        <v>Sawyer Williams</v>
      </c>
      <c r="C7" s="25" t="str">
        <f>IFERROR(Draw!U7,"")</f>
        <v>Reba</v>
      </c>
      <c r="D7" s="81">
        <v>88.763000000000005</v>
      </c>
      <c r="E7" s="132"/>
      <c r="F7" s="133">
        <f t="shared" si="0"/>
        <v>88.763000000000005</v>
      </c>
    </row>
    <row r="8" spans="1:7">
      <c r="A8" s="24">
        <f>IF(B8="","",Draw!S8)</f>
        <v>7</v>
      </c>
      <c r="B8" s="25" t="str">
        <f>IFERROR(Draw!T8,"")</f>
        <v>Jordan Long</v>
      </c>
      <c r="C8" s="25" t="str">
        <f>IFERROR(Draw!U8,"")</f>
        <v>Jimmy</v>
      </c>
      <c r="D8" s="81">
        <v>40.686</v>
      </c>
      <c r="E8" s="132">
        <v>7.0000000000000005E-14</v>
      </c>
      <c r="F8" s="133">
        <f>IF((D8+E8)&gt;5,D8+E8,"")</f>
        <v>40.686000000000071</v>
      </c>
    </row>
    <row r="9" spans="1:7">
      <c r="A9" s="24">
        <f>IF(B9="","",Draw!S9)</f>
        <v>8</v>
      </c>
      <c r="B9" s="25" t="str">
        <f>IFERROR(Draw!T9,"")</f>
        <v>Areiana Renteria</v>
      </c>
      <c r="C9" s="25" t="str">
        <f>IFERROR(Draw!U9,"")</f>
        <v>Pretty Boy</v>
      </c>
      <c r="D9" s="81">
        <v>90.206999999999994</v>
      </c>
      <c r="E9" s="132">
        <v>8E-14</v>
      </c>
      <c r="F9" s="133">
        <f t="shared" si="0"/>
        <v>90.207000000000079</v>
      </c>
    </row>
    <row r="10" spans="1:7">
      <c r="A10" s="24">
        <f>IF(B10="","",Draw!S10)</f>
        <v>9</v>
      </c>
      <c r="B10" s="25" t="str">
        <f>IFERROR(Draw!T10,"")</f>
        <v>Madalyn Eldeen</v>
      </c>
      <c r="C10" s="25" t="str">
        <f>IFERROR(Draw!U10,"")</f>
        <v>Gabby</v>
      </c>
      <c r="D10" s="81">
        <v>22.11</v>
      </c>
      <c r="E10" s="132">
        <v>8.9999999999999995E-14</v>
      </c>
      <c r="F10" s="133">
        <f t="shared" si="0"/>
        <v>22.110000000000088</v>
      </c>
    </row>
    <row r="11" spans="1:7">
      <c r="A11" s="24">
        <f>IF(B11="","",Draw!S11)</f>
        <v>10</v>
      </c>
      <c r="B11" s="25" t="str">
        <f>IFERROR(Draw!T11,"")</f>
        <v>Kate Graham</v>
      </c>
      <c r="C11" s="25" t="str">
        <f>IFERROR(Draw!U11,"")</f>
        <v>Midnight</v>
      </c>
      <c r="D11" s="81">
        <v>51.433</v>
      </c>
      <c r="E11" s="132">
        <v>1E-13</v>
      </c>
      <c r="F11" s="133">
        <f t="shared" si="0"/>
        <v>51.433000000000099</v>
      </c>
    </row>
    <row r="12" spans="1:7">
      <c r="A12" s="24">
        <f>IF(B12="","",Draw!S12)</f>
        <v>11</v>
      </c>
      <c r="B12" s="25" t="str">
        <f>IFERROR(Draw!T12,"")</f>
        <v>Piper Graham</v>
      </c>
      <c r="C12" s="25" t="str">
        <f>IFERROR(Draw!U12,"")</f>
        <v>Buddy</v>
      </c>
      <c r="D12" s="81"/>
      <c r="E12" s="132">
        <v>1.1E-13</v>
      </c>
      <c r="F12" s="133" t="str">
        <f t="shared" si="0"/>
        <v/>
      </c>
      <c r="G12" s="26"/>
    </row>
    <row r="13" spans="1:7">
      <c r="A13" s="24" t="str">
        <f>IF(B13="","",Draw!S13)</f>
        <v/>
      </c>
      <c r="B13" s="25" t="str">
        <f>IFERROR(Draw!T13,"")</f>
        <v/>
      </c>
      <c r="C13" s="25" t="str">
        <f>IFERROR(Draw!U13,"")</f>
        <v/>
      </c>
      <c r="D13" s="81"/>
      <c r="E13" s="132"/>
      <c r="F13" s="133" t="str">
        <f t="shared" si="0"/>
        <v/>
      </c>
    </row>
    <row r="14" spans="1:7">
      <c r="A14" s="24" t="str">
        <f>IF(B14="","",Draw!S14)</f>
        <v/>
      </c>
      <c r="B14" s="25" t="str">
        <f>IFERROR(Draw!T14,"")</f>
        <v/>
      </c>
      <c r="C14" s="25" t="str">
        <f>IFERROR(Draw!U14,"")</f>
        <v/>
      </c>
      <c r="D14" s="81"/>
      <c r="E14" s="132">
        <v>1.3E-13</v>
      </c>
      <c r="F14" s="133" t="str">
        <f t="shared" si="0"/>
        <v/>
      </c>
    </row>
    <row r="15" spans="1:7">
      <c r="A15" s="24" t="str">
        <f>IF(B15="","",Draw!S15)</f>
        <v/>
      </c>
      <c r="B15" s="25" t="str">
        <f>IFERROR(Draw!T15,"")</f>
        <v/>
      </c>
      <c r="C15" s="25" t="str">
        <f>IFERROR(Draw!U15,"")</f>
        <v/>
      </c>
      <c r="D15" s="81"/>
      <c r="E15" s="132">
        <v>1.4000000000000001E-13</v>
      </c>
      <c r="F15" s="133" t="str">
        <f t="shared" si="0"/>
        <v/>
      </c>
    </row>
    <row r="16" spans="1:7">
      <c r="A16" s="24" t="str">
        <f>IF(B16="","",Draw!S16)</f>
        <v/>
      </c>
      <c r="B16" s="25" t="str">
        <f>IFERROR(Draw!T16,"")</f>
        <v/>
      </c>
      <c r="C16" s="25" t="str">
        <f>IFERROR(Draw!U16,"")</f>
        <v/>
      </c>
      <c r="D16" s="81"/>
      <c r="E16" s="132">
        <v>1.4999999999999999E-13</v>
      </c>
      <c r="F16" s="133" t="str">
        <f t="shared" si="0"/>
        <v/>
      </c>
    </row>
    <row r="17" spans="1:6">
      <c r="A17" s="24" t="str">
        <f>IF(B17="","",Draw!S17)</f>
        <v/>
      </c>
      <c r="B17" s="25" t="str">
        <f>IFERROR(Draw!T17,"")</f>
        <v/>
      </c>
      <c r="C17" s="25" t="str">
        <f>IFERROR(Draw!U17,"")</f>
        <v/>
      </c>
      <c r="D17" s="81"/>
      <c r="E17" s="132">
        <v>1.6E-13</v>
      </c>
      <c r="F17" s="133" t="str">
        <f t="shared" si="0"/>
        <v/>
      </c>
    </row>
    <row r="18" spans="1:6">
      <c r="A18" s="24" t="str">
        <f>IF(B18="","",Draw!S18)</f>
        <v/>
      </c>
      <c r="B18" s="25" t="str">
        <f>IFERROR(Draw!T18,"")</f>
        <v/>
      </c>
      <c r="C18" s="25" t="str">
        <f>IFERROR(Draw!U18,"")</f>
        <v/>
      </c>
      <c r="D18" s="81"/>
      <c r="E18" s="132">
        <v>1.7000000000000001E-13</v>
      </c>
      <c r="F18" s="133" t="str">
        <f t="shared" si="0"/>
        <v/>
      </c>
    </row>
    <row r="19" spans="1:6">
      <c r="A19" s="24" t="str">
        <f>IF(B19="","",Draw!S19)</f>
        <v/>
      </c>
      <c r="B19" s="25" t="str">
        <f>IFERROR(Draw!T19,"")</f>
        <v/>
      </c>
      <c r="C19" s="25" t="str">
        <f>IFERROR(Draw!U19,"")</f>
        <v/>
      </c>
      <c r="D19" s="81"/>
      <c r="E19" s="132"/>
      <c r="F19" s="133" t="str">
        <f t="shared" si="0"/>
        <v/>
      </c>
    </row>
    <row r="20" spans="1:6">
      <c r="A20" s="24" t="str">
        <f>IF(B20="","",Draw!S20)</f>
        <v/>
      </c>
      <c r="B20" s="25" t="str">
        <f>IFERROR(Draw!T20,"")</f>
        <v/>
      </c>
      <c r="C20" s="25" t="str">
        <f>IFERROR(Draw!U20,"")</f>
        <v/>
      </c>
      <c r="D20" s="81"/>
      <c r="E20" s="132">
        <v>1.9E-13</v>
      </c>
      <c r="F20" s="133" t="str">
        <f t="shared" si="0"/>
        <v/>
      </c>
    </row>
    <row r="21" spans="1:6">
      <c r="A21" s="24" t="str">
        <f>IF(B21="","",Draw!S21)</f>
        <v/>
      </c>
      <c r="B21" s="25" t="str">
        <f>IFERROR(Draw!T21,"")</f>
        <v/>
      </c>
      <c r="C21" s="25" t="str">
        <f>IFERROR(Draw!U21,"")</f>
        <v/>
      </c>
      <c r="D21" s="81"/>
      <c r="E21" s="132">
        <v>2.0000000000000001E-13</v>
      </c>
      <c r="F21" s="133" t="str">
        <f t="shared" si="0"/>
        <v/>
      </c>
    </row>
    <row r="22" spans="1:6">
      <c r="A22" s="24" t="str">
        <f>IF(B22="","",Draw!S22)</f>
        <v/>
      </c>
      <c r="B22" s="25" t="str">
        <f>IFERROR(Draw!T22,"")</f>
        <v/>
      </c>
      <c r="C22" s="25" t="str">
        <f>IFERROR(Draw!U22,"")</f>
        <v/>
      </c>
      <c r="D22" s="81"/>
      <c r="E22" s="132">
        <v>2.0999999999999999E-13</v>
      </c>
      <c r="F22" s="133" t="str">
        <f t="shared" si="0"/>
        <v/>
      </c>
    </row>
    <row r="23" spans="1:6">
      <c r="A23" s="24" t="str">
        <f>IF(B23="","",Draw!S23)</f>
        <v/>
      </c>
      <c r="B23" s="25" t="str">
        <f>IFERROR(Draw!T23,"")</f>
        <v/>
      </c>
      <c r="C23" s="25" t="str">
        <f>IFERROR(Draw!U23,"")</f>
        <v/>
      </c>
      <c r="D23" s="81"/>
      <c r="E23" s="132">
        <v>2.2E-13</v>
      </c>
      <c r="F23" s="133" t="str">
        <f t="shared" si="0"/>
        <v/>
      </c>
    </row>
    <row r="24" spans="1:6">
      <c r="A24" s="24" t="str">
        <f>IF(B24="","",Draw!S24)</f>
        <v/>
      </c>
      <c r="B24" s="25" t="str">
        <f>IFERROR(Draw!T24,"")</f>
        <v/>
      </c>
      <c r="C24" s="25" t="str">
        <f>IFERROR(Draw!U24,"")</f>
        <v/>
      </c>
      <c r="D24" s="81"/>
      <c r="E24" s="132">
        <v>2.2999999999999998E-13</v>
      </c>
      <c r="F24" s="133" t="str">
        <f t="shared" si="0"/>
        <v/>
      </c>
    </row>
    <row r="25" spans="1:6">
      <c r="A25" s="24" t="str">
        <f>IF(B25="","",Draw!S25)</f>
        <v/>
      </c>
      <c r="B25" s="25" t="str">
        <f>IFERROR(Draw!T25,"")</f>
        <v/>
      </c>
      <c r="C25" s="25" t="str">
        <f>IFERROR(Draw!U25,"")</f>
        <v/>
      </c>
      <c r="D25" s="81"/>
      <c r="E25" s="132"/>
      <c r="F25" s="133" t="str">
        <f t="shared" si="0"/>
        <v/>
      </c>
    </row>
    <row r="26" spans="1:6">
      <c r="A26" s="24" t="str">
        <f>IF(B26="","",Draw!S26)</f>
        <v/>
      </c>
      <c r="B26" s="25" t="str">
        <f>IFERROR(Draw!T26,"")</f>
        <v/>
      </c>
      <c r="C26" s="25" t="str">
        <f>IFERROR(Draw!U26,"")</f>
        <v/>
      </c>
      <c r="D26" s="81"/>
      <c r="E26" s="132">
        <v>2.4999999999999999E-13</v>
      </c>
      <c r="F26" s="133" t="str">
        <f t="shared" si="0"/>
        <v/>
      </c>
    </row>
    <row r="27" spans="1:6">
      <c r="A27" s="24" t="str">
        <f>IF(B27="","",Draw!S27)</f>
        <v/>
      </c>
      <c r="B27" s="25" t="str">
        <f>IFERROR(Draw!T27,"")</f>
        <v/>
      </c>
      <c r="C27" s="25" t="str">
        <f>IFERROR(Draw!U27,"")</f>
        <v/>
      </c>
      <c r="D27" s="81"/>
      <c r="E27" s="132">
        <v>2.6E-13</v>
      </c>
      <c r="F27" s="133" t="str">
        <f t="shared" si="0"/>
        <v/>
      </c>
    </row>
    <row r="28" spans="1:6">
      <c r="A28" s="24" t="str">
        <f>IF(B28="","",Draw!S28)</f>
        <v/>
      </c>
      <c r="B28" s="25" t="str">
        <f>IFERROR(Draw!T28,"")</f>
        <v/>
      </c>
      <c r="C28" s="25" t="str">
        <f>IFERROR(Draw!U28,"")</f>
        <v/>
      </c>
      <c r="D28" s="81"/>
      <c r="E28" s="132">
        <v>2.7000000000000001E-13</v>
      </c>
      <c r="F28" s="133" t="str">
        <f t="shared" si="0"/>
        <v/>
      </c>
    </row>
    <row r="29" spans="1:6">
      <c r="A29" s="24" t="str">
        <f>IF(B29="","",Draw!S29)</f>
        <v/>
      </c>
      <c r="B29" s="25" t="str">
        <f>IFERROR(Draw!T29,"")</f>
        <v/>
      </c>
      <c r="C29" s="25" t="str">
        <f>IFERROR(Draw!U29,"")</f>
        <v/>
      </c>
      <c r="D29" s="81"/>
      <c r="E29" s="132">
        <v>2.8000000000000002E-13</v>
      </c>
      <c r="F29" s="133" t="str">
        <f t="shared" si="0"/>
        <v/>
      </c>
    </row>
    <row r="30" spans="1:6">
      <c r="A30" s="24" t="str">
        <f>IF(B30="","",Draw!S30)</f>
        <v/>
      </c>
      <c r="B30" s="25" t="str">
        <f>IFERROR(Draw!T30,"")</f>
        <v/>
      </c>
      <c r="C30" s="25" t="str">
        <f>IFERROR(Draw!U30,"")</f>
        <v/>
      </c>
      <c r="D30" s="81"/>
      <c r="E30" s="132">
        <v>2.8999999999999998E-13</v>
      </c>
      <c r="F30" s="133" t="str">
        <f t="shared" si="0"/>
        <v/>
      </c>
    </row>
    <row r="31" spans="1:6">
      <c r="A31" s="24" t="str">
        <f>IF(B31="","",Draw!S31)</f>
        <v/>
      </c>
      <c r="B31" s="25" t="str">
        <f>IFERROR(Draw!T31,"")</f>
        <v/>
      </c>
      <c r="C31" s="25" t="str">
        <f>IFERROR(Draw!U31,"")</f>
        <v/>
      </c>
      <c r="D31" s="81"/>
      <c r="E31" s="132"/>
      <c r="F31" s="133" t="str">
        <f t="shared" si="0"/>
        <v/>
      </c>
    </row>
    <row r="32" spans="1:6">
      <c r="A32" s="24" t="str">
        <f>IF(B32="","",Draw!S32)</f>
        <v/>
      </c>
      <c r="B32" s="25" t="str">
        <f>IFERROR(Draw!T32,"")</f>
        <v/>
      </c>
      <c r="C32" s="25" t="str">
        <f>IFERROR(Draw!U32,"")</f>
        <v/>
      </c>
      <c r="D32" s="81"/>
      <c r="E32" s="132">
        <v>3.0999999999999999E-13</v>
      </c>
      <c r="F32" s="133" t="str">
        <f t="shared" si="0"/>
        <v/>
      </c>
    </row>
    <row r="33" spans="1:7">
      <c r="A33" s="24" t="str">
        <f>IF(B33="","",Draw!S33)</f>
        <v/>
      </c>
      <c r="B33" s="25" t="str">
        <f>IFERROR(Draw!T33,"")</f>
        <v/>
      </c>
      <c r="C33" s="25" t="str">
        <f>IFERROR(Draw!U33,"")</f>
        <v/>
      </c>
      <c r="D33" s="81"/>
      <c r="E33" s="132">
        <v>3.2E-13</v>
      </c>
      <c r="F33" s="133" t="str">
        <f t="shared" si="0"/>
        <v/>
      </c>
    </row>
    <row r="34" spans="1:7">
      <c r="A34" s="24" t="str">
        <f>IF(B34="","",Draw!S34)</f>
        <v/>
      </c>
      <c r="B34" s="25" t="str">
        <f>IFERROR(Draw!T34,"")</f>
        <v/>
      </c>
      <c r="C34" s="25" t="str">
        <f>IFERROR(Draw!U34,"")</f>
        <v/>
      </c>
      <c r="D34" s="81"/>
      <c r="E34" s="132">
        <v>3.3000000000000001E-13</v>
      </c>
      <c r="F34" s="133" t="str">
        <f t="shared" si="0"/>
        <v/>
      </c>
    </row>
    <row r="35" spans="1:7">
      <c r="A35" s="24" t="str">
        <f>IF(B35="","",Draw!S35)</f>
        <v/>
      </c>
      <c r="B35" s="25" t="str">
        <f>IFERROR(Draw!T35,"")</f>
        <v/>
      </c>
      <c r="C35" s="25" t="str">
        <f>IFERROR(Draw!U35,"")</f>
        <v/>
      </c>
      <c r="D35" s="81"/>
      <c r="E35" s="132">
        <v>3.4000000000000002E-13</v>
      </c>
      <c r="F35" s="133" t="str">
        <f t="shared" si="0"/>
        <v/>
      </c>
    </row>
    <row r="36" spans="1:7">
      <c r="A36" s="24" t="str">
        <f>IF(B36="","",Draw!S36)</f>
        <v/>
      </c>
      <c r="B36" s="25" t="str">
        <f>IFERROR(Draw!T36,"")</f>
        <v/>
      </c>
      <c r="C36" s="25" t="str">
        <f>IFERROR(Draw!U36,"")</f>
        <v/>
      </c>
      <c r="D36" s="81"/>
      <c r="E36" s="132">
        <v>3.5000000000000002E-13</v>
      </c>
      <c r="F36" s="133" t="str">
        <f t="shared" si="0"/>
        <v/>
      </c>
    </row>
    <row r="37" spans="1:7">
      <c r="A37" s="24" t="str">
        <f>IF(B37="","",Draw!S37)</f>
        <v/>
      </c>
      <c r="B37" s="25" t="str">
        <f>IFERROR(Draw!T37,"")</f>
        <v/>
      </c>
      <c r="C37" s="25" t="str">
        <f>IFERROR(Draw!U37,"")</f>
        <v/>
      </c>
      <c r="D37" s="81"/>
      <c r="E37" s="132">
        <v>3.5999999999999998E-13</v>
      </c>
      <c r="F37" s="133" t="str">
        <f t="shared" si="0"/>
        <v/>
      </c>
    </row>
    <row r="38" spans="1:7">
      <c r="A38" s="24" t="str">
        <f>IF(B38="","",Draw!S38)</f>
        <v/>
      </c>
      <c r="B38" s="25" t="str">
        <f>IFERROR(Draw!T38,"")</f>
        <v/>
      </c>
      <c r="C38" s="25" t="str">
        <f>IFERROR(Draw!U38,"")</f>
        <v/>
      </c>
      <c r="D38" s="81"/>
      <c r="E38" s="132">
        <v>3.6999999999999999E-13</v>
      </c>
      <c r="F38" s="133" t="str">
        <f t="shared" si="0"/>
        <v/>
      </c>
    </row>
    <row r="39" spans="1:7">
      <c r="A39" s="24" t="str">
        <f>IF(B39="","",Draw!S39)</f>
        <v/>
      </c>
      <c r="B39" s="25" t="str">
        <f>IFERROR(Draw!T39,"")</f>
        <v/>
      </c>
      <c r="C39" s="25" t="str">
        <f>IFERROR(Draw!U39,"")</f>
        <v/>
      </c>
      <c r="D39" s="81"/>
      <c r="E39" s="132">
        <v>3.8E-13</v>
      </c>
      <c r="F39" s="133" t="str">
        <f t="shared" si="0"/>
        <v/>
      </c>
    </row>
    <row r="40" spans="1:7">
      <c r="A40" s="24" t="str">
        <f>IF(B40="","",Draw!S40)</f>
        <v/>
      </c>
      <c r="B40" s="25" t="str">
        <f>IFERROR(Draw!T40,"")</f>
        <v/>
      </c>
      <c r="C40" s="25" t="str">
        <f>IFERROR(Draw!U40,"")</f>
        <v/>
      </c>
      <c r="D40" s="81"/>
      <c r="E40" s="132">
        <v>3.9E-13</v>
      </c>
      <c r="F40" s="133" t="str">
        <f t="shared" si="0"/>
        <v/>
      </c>
    </row>
    <row r="41" spans="1:7">
      <c r="A41" s="24" t="str">
        <f>IF(B41="","",Draw!S41)</f>
        <v/>
      </c>
      <c r="B41" s="25" t="str">
        <f>IFERROR(Draw!T41,"")</f>
        <v/>
      </c>
      <c r="C41" s="25" t="str">
        <f>IFERROR(Draw!U41,"")</f>
        <v/>
      </c>
      <c r="D41" s="81"/>
      <c r="E41" s="132">
        <v>4.0000000000000001E-13</v>
      </c>
      <c r="F41" s="133" t="str">
        <f t="shared" si="0"/>
        <v/>
      </c>
    </row>
    <row r="42" spans="1:7">
      <c r="A42" s="24" t="str">
        <f>IF(B42="","",Draw!S42)</f>
        <v/>
      </c>
      <c r="B42" s="25" t="str">
        <f>IFERROR(Draw!T42,"")</f>
        <v/>
      </c>
      <c r="C42" s="25" t="str">
        <f>IFERROR(Draw!U42,"")</f>
        <v/>
      </c>
      <c r="D42" s="81"/>
      <c r="E42" s="132">
        <v>4.1000000000000002E-13</v>
      </c>
      <c r="F42" s="133" t="str">
        <f t="shared" si="0"/>
        <v/>
      </c>
    </row>
    <row r="43" spans="1:7">
      <c r="A43" s="24" t="str">
        <f>IF(B43="","",Draw!S43)</f>
        <v/>
      </c>
      <c r="B43" s="25" t="str">
        <f>IFERROR(Draw!T43,"")</f>
        <v/>
      </c>
      <c r="C43" s="25" t="str">
        <f>IFERROR(Draw!U43,"")</f>
        <v/>
      </c>
      <c r="D43" s="81"/>
      <c r="E43" s="132"/>
      <c r="F43" s="133" t="str">
        <f t="shared" si="0"/>
        <v/>
      </c>
    </row>
    <row r="44" spans="1:7">
      <c r="A44" s="24" t="str">
        <f>IF(B44="","",Draw!S44)</f>
        <v/>
      </c>
      <c r="B44" s="25" t="str">
        <f>IFERROR(Draw!T44,"")</f>
        <v/>
      </c>
      <c r="C44" s="25" t="str">
        <f>IFERROR(Draw!U44,"")</f>
        <v/>
      </c>
      <c r="D44" s="81"/>
      <c r="E44" s="132">
        <v>4.2999999999999999E-13</v>
      </c>
      <c r="F44" s="133" t="str">
        <f t="shared" si="0"/>
        <v/>
      </c>
      <c r="G44" s="26"/>
    </row>
    <row r="45" spans="1:7">
      <c r="A45" s="24" t="str">
        <f>IF(B45="","",Draw!S45)</f>
        <v/>
      </c>
      <c r="B45" s="25" t="str">
        <f>IFERROR(Draw!T45,"")</f>
        <v/>
      </c>
      <c r="C45" s="25" t="str">
        <f>IFERROR(Draw!U45,"")</f>
        <v/>
      </c>
      <c r="D45" s="81"/>
      <c r="E45" s="132">
        <v>4.3999999999999999E-13</v>
      </c>
      <c r="F45" s="133" t="str">
        <f t="shared" si="0"/>
        <v/>
      </c>
    </row>
    <row r="46" spans="1:7">
      <c r="A46" s="24" t="str">
        <f>IF(B46="","",Draw!S46)</f>
        <v/>
      </c>
      <c r="B46" s="25" t="str">
        <f>IFERROR(Draw!T46,"")</f>
        <v/>
      </c>
      <c r="C46" s="25" t="str">
        <f>IFERROR(Draw!U46,"")</f>
        <v/>
      </c>
      <c r="D46" s="81"/>
      <c r="E46" s="132">
        <v>4.5E-13</v>
      </c>
      <c r="F46" s="133" t="str">
        <f t="shared" si="0"/>
        <v/>
      </c>
    </row>
    <row r="47" spans="1:7">
      <c r="A47" s="24" t="str">
        <f>IF(B47="","",Draw!S47)</f>
        <v/>
      </c>
      <c r="B47" s="25" t="str">
        <f>IFERROR(Draw!T47,"")</f>
        <v/>
      </c>
      <c r="C47" s="25" t="str">
        <f>IFERROR(Draw!U47,"")</f>
        <v/>
      </c>
      <c r="D47" s="81"/>
      <c r="E47" s="132">
        <v>4.5999999999999996E-13</v>
      </c>
      <c r="F47" s="133" t="str">
        <f t="shared" si="0"/>
        <v/>
      </c>
    </row>
    <row r="48" spans="1:7">
      <c r="A48" s="24" t="str">
        <f>IF(B48="","",Draw!S48)</f>
        <v/>
      </c>
      <c r="B48" s="25" t="str">
        <f>IFERROR(Draw!T48,"")</f>
        <v/>
      </c>
      <c r="C48" s="25" t="str">
        <f>IFERROR(Draw!U48,"")</f>
        <v/>
      </c>
      <c r="D48" s="81"/>
      <c r="E48" s="132">
        <v>4.7000000000000002E-13</v>
      </c>
      <c r="F48" s="133" t="str">
        <f t="shared" si="0"/>
        <v/>
      </c>
    </row>
    <row r="49" spans="1:6">
      <c r="A49" s="24" t="str">
        <f>IF(B49="","",Draw!S49)</f>
        <v/>
      </c>
      <c r="B49" s="25" t="str">
        <f>IFERROR(Draw!T49,"")</f>
        <v/>
      </c>
      <c r="C49" s="25" t="str">
        <f>IFERROR(Draw!U49,"")</f>
        <v/>
      </c>
      <c r="D49" s="81"/>
      <c r="E49" s="132"/>
      <c r="F49" s="133" t="str">
        <f t="shared" si="0"/>
        <v/>
      </c>
    </row>
    <row r="50" spans="1:6">
      <c r="A50" s="24" t="str">
        <f>IF(B50="","",Draw!S50)</f>
        <v/>
      </c>
      <c r="B50" s="25" t="str">
        <f>IFERROR(Draw!T50,"")</f>
        <v/>
      </c>
      <c r="C50" s="25" t="str">
        <f>IFERROR(Draw!U50,"")</f>
        <v/>
      </c>
      <c r="D50" s="81"/>
      <c r="E50" s="132">
        <v>4.9000000000000003E-13</v>
      </c>
      <c r="F50" s="133" t="str">
        <f t="shared" si="0"/>
        <v/>
      </c>
    </row>
    <row r="51" spans="1:6">
      <c r="A51" s="24" t="str">
        <f>IF(B51="","",Draw!S51)</f>
        <v/>
      </c>
      <c r="B51" s="25" t="str">
        <f>IFERROR(Draw!T51,"")</f>
        <v/>
      </c>
      <c r="C51" s="25" t="str">
        <f>IFERROR(Draw!U51,"")</f>
        <v/>
      </c>
      <c r="D51" s="81"/>
      <c r="E51" s="132">
        <v>4.9999999999999999E-13</v>
      </c>
      <c r="F51" s="133" t="str">
        <f t="shared" si="0"/>
        <v/>
      </c>
    </row>
    <row r="52" spans="1:6">
      <c r="A52" s="24" t="str">
        <f>IF(B52="","",Draw!S52)</f>
        <v/>
      </c>
      <c r="B52" s="25" t="str">
        <f>IFERROR(Draw!T52,"")</f>
        <v/>
      </c>
      <c r="C52" s="25" t="str">
        <f>IFERROR(Draw!U52,"")</f>
        <v/>
      </c>
      <c r="D52" s="81"/>
      <c r="E52" s="132">
        <v>5.1000000000000005E-13</v>
      </c>
      <c r="F52" s="133" t="str">
        <f t="shared" si="0"/>
        <v/>
      </c>
    </row>
    <row r="53" spans="1:6">
      <c r="A53" s="24" t="str">
        <f>IF(B53="","",Draw!S53)</f>
        <v/>
      </c>
      <c r="B53" s="25" t="str">
        <f>IFERROR(Draw!T53,"")</f>
        <v/>
      </c>
      <c r="C53" s="25" t="str">
        <f>IFERROR(Draw!U53,"")</f>
        <v/>
      </c>
      <c r="D53" s="81"/>
      <c r="E53" s="132">
        <v>5.2000000000000001E-13</v>
      </c>
      <c r="F53" s="133" t="str">
        <f t="shared" si="0"/>
        <v/>
      </c>
    </row>
    <row r="54" spans="1:6">
      <c r="A54" s="24" t="str">
        <f>IF(B54="","",Draw!S54)</f>
        <v/>
      </c>
      <c r="B54" s="25" t="str">
        <f>IFERROR(Draw!T54,"")</f>
        <v/>
      </c>
      <c r="C54" s="25" t="str">
        <f>IFERROR(Draw!U54,"")</f>
        <v/>
      </c>
      <c r="D54" s="81"/>
      <c r="E54" s="132">
        <v>5.2999999999999996E-13</v>
      </c>
      <c r="F54" s="133" t="str">
        <f t="shared" si="0"/>
        <v/>
      </c>
    </row>
    <row r="55" spans="1:6">
      <c r="A55" s="24" t="str">
        <f>IF(B55="","",Draw!S55)</f>
        <v/>
      </c>
      <c r="B55" s="25" t="str">
        <f>IFERROR(Draw!T55,"")</f>
        <v/>
      </c>
      <c r="C55" s="25" t="str">
        <f>IFERROR(Draw!U55,"")</f>
        <v/>
      </c>
      <c r="D55" s="81"/>
      <c r="E55" s="132"/>
      <c r="F55" s="133" t="str">
        <f t="shared" si="0"/>
        <v/>
      </c>
    </row>
    <row r="56" spans="1:6">
      <c r="A56" s="24" t="str">
        <f>IF(B56="","",Draw!S56)</f>
        <v/>
      </c>
      <c r="B56" s="25" t="str">
        <f>IFERROR(Draw!T56,"")</f>
        <v/>
      </c>
      <c r="C56" s="25" t="str">
        <f>IFERROR(Draw!U56,"")</f>
        <v/>
      </c>
      <c r="D56" s="81"/>
      <c r="E56" s="132">
        <v>5.4999999999999998E-13</v>
      </c>
      <c r="F56" s="133" t="str">
        <f t="shared" si="0"/>
        <v/>
      </c>
    </row>
    <row r="57" spans="1:6">
      <c r="A57" s="24" t="str">
        <f>IF(B57="","",Draw!S57)</f>
        <v/>
      </c>
      <c r="B57" s="25" t="str">
        <f>IFERROR(Draw!T57,"")</f>
        <v/>
      </c>
      <c r="C57" s="25" t="str">
        <f>IFERROR(Draw!U57,"")</f>
        <v/>
      </c>
      <c r="D57" s="81"/>
      <c r="E57" s="132">
        <v>5.6000000000000004E-13</v>
      </c>
      <c r="F57" s="133" t="str">
        <f t="shared" si="0"/>
        <v/>
      </c>
    </row>
    <row r="58" spans="1:6">
      <c r="A58" s="24" t="str">
        <f>IF(B58="","",Draw!S58)</f>
        <v/>
      </c>
      <c r="B58" s="25" t="str">
        <f>IFERROR(Draw!T58,"")</f>
        <v/>
      </c>
      <c r="C58" s="25" t="str">
        <f>IFERROR(Draw!U58,"")</f>
        <v/>
      </c>
      <c r="D58" s="81"/>
      <c r="E58" s="132">
        <v>5.6999999999999999E-13</v>
      </c>
      <c r="F58" s="133" t="str">
        <f t="shared" si="0"/>
        <v/>
      </c>
    </row>
    <row r="59" spans="1:6">
      <c r="A59" s="24" t="str">
        <f>IF(B59="","",Draw!S59)</f>
        <v/>
      </c>
      <c r="B59" s="25" t="str">
        <f>IFERROR(Draw!T59,"")</f>
        <v/>
      </c>
      <c r="C59" s="25" t="str">
        <f>IFERROR(Draw!U59,"")</f>
        <v/>
      </c>
      <c r="D59" s="81"/>
      <c r="E59" s="132">
        <v>5.7999999999999995E-13</v>
      </c>
      <c r="F59" s="133" t="str">
        <f t="shared" si="0"/>
        <v/>
      </c>
    </row>
    <row r="60" spans="1:6">
      <c r="A60" s="24" t="str">
        <f>IF(B60="","",Draw!S60)</f>
        <v/>
      </c>
      <c r="B60" s="25" t="str">
        <f>IFERROR(Draw!T60,"")</f>
        <v/>
      </c>
      <c r="C60" s="25" t="str">
        <f>IFERROR(Draw!U60,"")</f>
        <v/>
      </c>
      <c r="D60" s="81"/>
      <c r="E60" s="132">
        <v>5.9000000000000001E-13</v>
      </c>
      <c r="F60" s="133" t="str">
        <f t="shared" si="0"/>
        <v/>
      </c>
    </row>
    <row r="61" spans="1:6">
      <c r="A61" s="24" t="str">
        <f>IF(B61="","",Draw!S61)</f>
        <v/>
      </c>
      <c r="B61" s="25" t="str">
        <f>IFERROR(Draw!T61,"")</f>
        <v/>
      </c>
      <c r="C61" s="25" t="str">
        <f>IFERROR(Draw!U61,"")</f>
        <v/>
      </c>
      <c r="D61" s="81"/>
      <c r="E61" s="132"/>
      <c r="F61" s="133" t="str">
        <f t="shared" si="0"/>
        <v/>
      </c>
    </row>
    <row r="62" spans="1:6">
      <c r="A62" s="24" t="str">
        <f>IF(B62="","",Draw!S62)</f>
        <v/>
      </c>
      <c r="B62" s="25" t="str">
        <f>IFERROR(Draw!T62,"")</f>
        <v/>
      </c>
      <c r="C62" s="25" t="str">
        <f>IFERROR(Draw!U62,"")</f>
        <v/>
      </c>
      <c r="D62" s="81"/>
      <c r="E62" s="132">
        <v>6.1000000000000003E-13</v>
      </c>
      <c r="F62" s="133" t="str">
        <f t="shared" si="0"/>
        <v/>
      </c>
    </row>
    <row r="63" spans="1:6">
      <c r="A63" s="24" t="str">
        <f>IF(B63="","",Draw!S63)</f>
        <v/>
      </c>
      <c r="B63" s="25" t="str">
        <f>IFERROR(Draw!T63,"")</f>
        <v/>
      </c>
      <c r="C63" s="25" t="str">
        <f>IFERROR(Draw!U63,"")</f>
        <v/>
      </c>
      <c r="D63" s="81"/>
      <c r="E63" s="132">
        <v>6.1999999999999998E-13</v>
      </c>
      <c r="F63" s="133" t="str">
        <f t="shared" si="0"/>
        <v/>
      </c>
    </row>
    <row r="64" spans="1:6">
      <c r="A64" s="24" t="str">
        <f>IF(B64="","",Draw!S64)</f>
        <v/>
      </c>
      <c r="B64" s="25" t="str">
        <f>IFERROR(Draw!T64,"")</f>
        <v/>
      </c>
      <c r="C64" s="25" t="str">
        <f>IFERROR(Draw!U64,"")</f>
        <v/>
      </c>
      <c r="D64" s="81"/>
      <c r="E64" s="132">
        <v>6.3000000000000004E-13</v>
      </c>
      <c r="F64" s="133" t="str">
        <f t="shared" si="0"/>
        <v/>
      </c>
    </row>
    <row r="65" spans="1:6">
      <c r="A65" s="24" t="str">
        <f>IF(B65="","",Draw!S65)</f>
        <v/>
      </c>
      <c r="B65" s="25" t="str">
        <f>IFERROR(Draw!T65,"")</f>
        <v/>
      </c>
      <c r="C65" s="25" t="str">
        <f>IFERROR(Draw!U65,"")</f>
        <v/>
      </c>
      <c r="D65" s="81"/>
      <c r="E65" s="132">
        <v>6.4E-13</v>
      </c>
      <c r="F65" s="133" t="str">
        <f t="shared" si="0"/>
        <v/>
      </c>
    </row>
    <row r="66" spans="1:6">
      <c r="A66" s="24" t="str">
        <f>IF(B66="","",Draw!S66)</f>
        <v/>
      </c>
      <c r="B66" s="25" t="str">
        <f>IFERROR(Draw!T66,"")</f>
        <v/>
      </c>
      <c r="C66" s="25" t="str">
        <f>IFERROR(Draw!U66,"")</f>
        <v/>
      </c>
      <c r="D66" s="81"/>
      <c r="E66" s="132">
        <v>6.4999999999999996E-13</v>
      </c>
      <c r="F66" s="133" t="str">
        <f t="shared" si="0"/>
        <v/>
      </c>
    </row>
    <row r="67" spans="1:6">
      <c r="A67" s="24" t="str">
        <f>IF(B67="","",Draw!S67)</f>
        <v/>
      </c>
      <c r="B67" s="25" t="str">
        <f>IFERROR(Draw!T67,"")</f>
        <v/>
      </c>
      <c r="C67" s="25" t="str">
        <f>IFERROR(Draw!U67,"")</f>
        <v/>
      </c>
      <c r="D67" s="81"/>
      <c r="E67" s="132"/>
      <c r="F67" s="133" t="str">
        <f t="shared" ref="F67:F130" si="1">IF((D67+E67)&gt;5,D67+E67,"")</f>
        <v/>
      </c>
    </row>
    <row r="68" spans="1:6">
      <c r="A68" s="24" t="str">
        <f>IF(B68="","",Draw!S68)</f>
        <v/>
      </c>
      <c r="B68" s="25" t="str">
        <f>IFERROR(Draw!T68,"")</f>
        <v/>
      </c>
      <c r="C68" s="25" t="str">
        <f>IFERROR(Draw!U68,"")</f>
        <v/>
      </c>
      <c r="D68" s="81"/>
      <c r="E68" s="132">
        <v>6.6999999999999997E-13</v>
      </c>
      <c r="F68" s="133" t="str">
        <f t="shared" si="1"/>
        <v/>
      </c>
    </row>
    <row r="69" spans="1:6">
      <c r="A69" s="24" t="str">
        <f>IF(B69="","",Draw!S69)</f>
        <v/>
      </c>
      <c r="B69" s="25" t="str">
        <f>IFERROR(Draw!T69,"")</f>
        <v/>
      </c>
      <c r="C69" s="25" t="str">
        <f>IFERROR(Draw!U69,"")</f>
        <v/>
      </c>
      <c r="D69" s="81"/>
      <c r="E69" s="132">
        <v>6.8000000000000003E-13</v>
      </c>
      <c r="F69" s="133" t="str">
        <f t="shared" si="1"/>
        <v/>
      </c>
    </row>
    <row r="70" spans="1:6">
      <c r="A70" s="24" t="str">
        <f>IF(B70="","",Draw!S70)</f>
        <v/>
      </c>
      <c r="B70" s="25" t="str">
        <f>IFERROR(Draw!T70,"")</f>
        <v/>
      </c>
      <c r="C70" s="25" t="str">
        <f>IFERROR(Draw!U70,"")</f>
        <v/>
      </c>
      <c r="D70" s="81"/>
      <c r="E70" s="132">
        <v>6.8999999999999999E-13</v>
      </c>
      <c r="F70" s="133" t="str">
        <f t="shared" si="1"/>
        <v/>
      </c>
    </row>
    <row r="71" spans="1:6">
      <c r="A71" s="24" t="str">
        <f>IF(B71="","",Draw!S71)</f>
        <v/>
      </c>
      <c r="B71" s="25" t="str">
        <f>IFERROR(Draw!T71,"")</f>
        <v/>
      </c>
      <c r="C71" s="25" t="str">
        <f>IFERROR(Draw!U71,"")</f>
        <v/>
      </c>
      <c r="D71" s="81"/>
      <c r="E71" s="132">
        <v>7.0000000000000005E-13</v>
      </c>
      <c r="F71" s="133" t="str">
        <f t="shared" si="1"/>
        <v/>
      </c>
    </row>
    <row r="72" spans="1:6">
      <c r="A72" s="24" t="str">
        <f>IF(B72="","",Draw!S72)</f>
        <v/>
      </c>
      <c r="B72" s="25" t="str">
        <f>IFERROR(Draw!T72,"")</f>
        <v/>
      </c>
      <c r="C72" s="25" t="str">
        <f>IFERROR(Draw!U72,"")</f>
        <v/>
      </c>
      <c r="D72" s="81"/>
      <c r="E72" s="132">
        <v>7.1E-13</v>
      </c>
      <c r="F72" s="133" t="str">
        <f t="shared" si="1"/>
        <v/>
      </c>
    </row>
    <row r="73" spans="1:6">
      <c r="A73" s="24" t="str">
        <f>IF(B73="","",Draw!S73)</f>
        <v/>
      </c>
      <c r="B73" s="25" t="str">
        <f>IFERROR(Draw!T73,"")</f>
        <v/>
      </c>
      <c r="C73" s="25" t="str">
        <f>IFERROR(Draw!U73,"")</f>
        <v/>
      </c>
      <c r="D73" s="81"/>
      <c r="E73" s="132"/>
      <c r="F73" s="133" t="str">
        <f t="shared" si="1"/>
        <v/>
      </c>
    </row>
    <row r="74" spans="1:6">
      <c r="A74" s="24" t="str">
        <f>IF(B74="","",Draw!S74)</f>
        <v/>
      </c>
      <c r="B74" s="25" t="str">
        <f>IFERROR(Draw!T74,"")</f>
        <v/>
      </c>
      <c r="C74" s="25" t="str">
        <f>IFERROR(Draw!U74,"")</f>
        <v/>
      </c>
      <c r="D74" s="81"/>
      <c r="E74" s="132">
        <v>7.3000000000000002E-13</v>
      </c>
      <c r="F74" s="133" t="str">
        <f t="shared" si="1"/>
        <v/>
      </c>
    </row>
    <row r="75" spans="1:6">
      <c r="A75" s="24" t="str">
        <f>IF(B75="","",Draw!S75)</f>
        <v/>
      </c>
      <c r="B75" s="25" t="str">
        <f>IFERROR(Draw!T75,"")</f>
        <v/>
      </c>
      <c r="C75" s="25" t="str">
        <f>IFERROR(Draw!U75,"")</f>
        <v/>
      </c>
      <c r="D75" s="81"/>
      <c r="E75" s="132">
        <v>7.3999999999999998E-13</v>
      </c>
      <c r="F75" s="133" t="str">
        <f t="shared" si="1"/>
        <v/>
      </c>
    </row>
    <row r="76" spans="1:6">
      <c r="A76" s="24" t="str">
        <f>IF(B76="","",Draw!S76)</f>
        <v/>
      </c>
      <c r="B76" s="25" t="str">
        <f>IFERROR(Draw!T76,"")</f>
        <v/>
      </c>
      <c r="C76" s="25" t="str">
        <f>IFERROR(Draw!U76,"")</f>
        <v/>
      </c>
      <c r="D76" s="81"/>
      <c r="E76" s="132">
        <v>7.5000000000000004E-13</v>
      </c>
      <c r="F76" s="133" t="str">
        <f t="shared" si="1"/>
        <v/>
      </c>
    </row>
    <row r="77" spans="1:6">
      <c r="A77" s="24" t="str">
        <f>IF(B77="","",Draw!S77)</f>
        <v/>
      </c>
      <c r="B77" s="25" t="str">
        <f>IFERROR(Draw!T77,"")</f>
        <v/>
      </c>
      <c r="C77" s="25" t="str">
        <f>IFERROR(Draw!U77,"")</f>
        <v/>
      </c>
      <c r="D77" s="81"/>
      <c r="E77" s="132">
        <v>7.5999999999999999E-13</v>
      </c>
      <c r="F77" s="133" t="str">
        <f t="shared" si="1"/>
        <v/>
      </c>
    </row>
    <row r="78" spans="1:6">
      <c r="A78" s="24" t="str">
        <f>IF(B78="","",Draw!S78)</f>
        <v/>
      </c>
      <c r="B78" s="25" t="str">
        <f>IFERROR(Draw!T78,"")</f>
        <v/>
      </c>
      <c r="C78" s="25" t="str">
        <f>IFERROR(Draw!U78,"")</f>
        <v/>
      </c>
      <c r="D78" s="81"/>
      <c r="E78" s="132">
        <v>7.6999999999999995E-13</v>
      </c>
      <c r="F78" s="133" t="str">
        <f t="shared" si="1"/>
        <v/>
      </c>
    </row>
    <row r="79" spans="1:6">
      <c r="A79" s="24" t="str">
        <f>IF(B79="","",Draw!S79)</f>
        <v/>
      </c>
      <c r="B79" s="25" t="str">
        <f>IFERROR(Draw!T79,"")</f>
        <v/>
      </c>
      <c r="C79" s="25" t="str">
        <f>IFERROR(Draw!U79,"")</f>
        <v/>
      </c>
      <c r="D79" s="81"/>
      <c r="E79" s="132"/>
      <c r="F79" s="133" t="str">
        <f t="shared" si="1"/>
        <v/>
      </c>
    </row>
    <row r="80" spans="1:6">
      <c r="A80" s="24" t="str">
        <f>IF(B80="","",Draw!S80)</f>
        <v/>
      </c>
      <c r="B80" s="25" t="str">
        <f>IFERROR(Draw!T80,"")</f>
        <v/>
      </c>
      <c r="C80" s="25" t="str">
        <f>IFERROR(Draw!U80,"")</f>
        <v/>
      </c>
      <c r="D80" s="81"/>
      <c r="E80" s="132">
        <v>7.8999999999999997E-13</v>
      </c>
      <c r="F80" s="133" t="str">
        <f t="shared" si="1"/>
        <v/>
      </c>
    </row>
    <row r="81" spans="1:6">
      <c r="A81" s="24" t="str">
        <f>IF(B81="","",Draw!S81)</f>
        <v/>
      </c>
      <c r="B81" s="25" t="str">
        <f>IFERROR(Draw!T81,"")</f>
        <v/>
      </c>
      <c r="C81" s="25" t="str">
        <f>IFERROR(Draw!U81,"")</f>
        <v/>
      </c>
      <c r="D81" s="81"/>
      <c r="E81" s="132">
        <v>8.0000000000000002E-13</v>
      </c>
      <c r="F81" s="133" t="str">
        <f t="shared" si="1"/>
        <v/>
      </c>
    </row>
    <row r="82" spans="1:6">
      <c r="A82" s="24" t="str">
        <f>IF(B82="","",Draw!S82)</f>
        <v/>
      </c>
      <c r="B82" s="25" t="str">
        <f>IFERROR(Draw!T82,"")</f>
        <v/>
      </c>
      <c r="C82" s="25" t="str">
        <f>IFERROR(Draw!U82,"")</f>
        <v/>
      </c>
      <c r="D82" s="81"/>
      <c r="E82" s="132">
        <v>8.0999999999999998E-13</v>
      </c>
      <c r="F82" s="133" t="str">
        <f t="shared" si="1"/>
        <v/>
      </c>
    </row>
    <row r="83" spans="1:6">
      <c r="A83" s="24" t="str">
        <f>IF(B83="","",Draw!S83)</f>
        <v/>
      </c>
      <c r="B83" s="25" t="str">
        <f>IFERROR(Draw!T83,"")</f>
        <v/>
      </c>
      <c r="C83" s="25" t="str">
        <f>IFERROR(Draw!U83,"")</f>
        <v/>
      </c>
      <c r="D83" s="81"/>
      <c r="E83" s="132">
        <v>8.2000000000000004E-13</v>
      </c>
      <c r="F83" s="133" t="str">
        <f t="shared" si="1"/>
        <v/>
      </c>
    </row>
    <row r="84" spans="1:6">
      <c r="A84" s="24" t="str">
        <f>IF(B84="","",Draw!S84)</f>
        <v/>
      </c>
      <c r="B84" s="25" t="str">
        <f>IFERROR(Draw!T84,"")</f>
        <v/>
      </c>
      <c r="C84" s="25" t="str">
        <f>IFERROR(Draw!U84,"")</f>
        <v/>
      </c>
      <c r="D84" s="81"/>
      <c r="E84" s="132">
        <v>8.3E-13</v>
      </c>
      <c r="F84" s="133" t="str">
        <f t="shared" si="1"/>
        <v/>
      </c>
    </row>
    <row r="85" spans="1:6">
      <c r="A85" s="24" t="str">
        <f>IF(B85="","",Draw!S85)</f>
        <v/>
      </c>
      <c r="B85" s="25" t="str">
        <f>IFERROR(Draw!T85,"")</f>
        <v/>
      </c>
      <c r="C85" s="25" t="str">
        <f>IFERROR(Draw!U85,"")</f>
        <v/>
      </c>
      <c r="D85" s="81"/>
      <c r="E85" s="132"/>
      <c r="F85" s="133" t="str">
        <f t="shared" si="1"/>
        <v/>
      </c>
    </row>
    <row r="86" spans="1:6">
      <c r="A86" s="24" t="str">
        <f>IF(B86="","",Draw!S86)</f>
        <v/>
      </c>
      <c r="B86" s="25" t="str">
        <f>IFERROR(Draw!T86,"")</f>
        <v/>
      </c>
      <c r="C86" s="25" t="str">
        <f>IFERROR(Draw!U86,"")</f>
        <v/>
      </c>
      <c r="D86" s="81"/>
      <c r="E86" s="132">
        <v>8.5000000000000001E-13</v>
      </c>
      <c r="F86" s="133" t="str">
        <f t="shared" si="1"/>
        <v/>
      </c>
    </row>
    <row r="87" spans="1:6">
      <c r="A87" s="24" t="str">
        <f>IF(B87="","",Draw!S87)</f>
        <v/>
      </c>
      <c r="B87" s="25" t="str">
        <f>IFERROR(Draw!T87,"")</f>
        <v/>
      </c>
      <c r="C87" s="25" t="str">
        <f>IFERROR(Draw!U87,"")</f>
        <v/>
      </c>
      <c r="D87" s="81"/>
      <c r="E87" s="132">
        <v>8.5999999999999997E-13</v>
      </c>
      <c r="F87" s="133" t="str">
        <f t="shared" si="1"/>
        <v/>
      </c>
    </row>
    <row r="88" spans="1:6">
      <c r="A88" s="24" t="str">
        <f>IF(B88="","",Draw!S88)</f>
        <v/>
      </c>
      <c r="B88" s="25" t="str">
        <f>IFERROR(Draw!T88,"")</f>
        <v/>
      </c>
      <c r="C88" s="25" t="str">
        <f>IFERROR(Draw!U88,"")</f>
        <v/>
      </c>
      <c r="D88" s="81"/>
      <c r="E88" s="132">
        <v>8.7000000000000003E-13</v>
      </c>
      <c r="F88" s="133" t="str">
        <f t="shared" si="1"/>
        <v/>
      </c>
    </row>
    <row r="89" spans="1:6">
      <c r="A89" s="24" t="str">
        <f>IF(B89="","",Draw!S89)</f>
        <v/>
      </c>
      <c r="B89" s="25" t="str">
        <f>IFERROR(Draw!T89,"")</f>
        <v/>
      </c>
      <c r="C89" s="25" t="str">
        <f>IFERROR(Draw!U89,"")</f>
        <v/>
      </c>
      <c r="D89" s="81"/>
      <c r="E89" s="132">
        <v>8.7999999999999999E-13</v>
      </c>
      <c r="F89" s="133" t="str">
        <f t="shared" si="1"/>
        <v/>
      </c>
    </row>
    <row r="90" spans="1:6">
      <c r="A90" s="24" t="str">
        <f>IF(B90="","",Draw!S90)</f>
        <v/>
      </c>
      <c r="B90" s="25" t="str">
        <f>IFERROR(Draw!T90,"")</f>
        <v/>
      </c>
      <c r="C90" s="25" t="str">
        <f>IFERROR(Draw!U90,"")</f>
        <v/>
      </c>
      <c r="D90" s="81"/>
      <c r="E90" s="132">
        <v>8.9000000000000004E-13</v>
      </c>
      <c r="F90" s="133" t="str">
        <f t="shared" si="1"/>
        <v/>
      </c>
    </row>
    <row r="91" spans="1:6">
      <c r="A91" s="24" t="str">
        <f>IF(B91="","",Draw!S91)</f>
        <v/>
      </c>
      <c r="B91" s="25" t="str">
        <f>IFERROR(Draw!T91,"")</f>
        <v/>
      </c>
      <c r="C91" s="25" t="str">
        <f>IFERROR(Draw!U91,"")</f>
        <v/>
      </c>
      <c r="D91" s="81"/>
      <c r="E91" s="132"/>
      <c r="F91" s="133" t="str">
        <f t="shared" si="1"/>
        <v/>
      </c>
    </row>
    <row r="92" spans="1:6">
      <c r="A92" s="24" t="str">
        <f>IF(B92="","",Draw!S92)</f>
        <v/>
      </c>
      <c r="B92" s="25" t="str">
        <f>IFERROR(Draw!T92,"")</f>
        <v/>
      </c>
      <c r="C92" s="25" t="str">
        <f>IFERROR(Draw!U92,"")</f>
        <v/>
      </c>
      <c r="D92" s="81"/>
      <c r="E92" s="132">
        <v>9.0999999999999996E-13</v>
      </c>
      <c r="F92" s="133" t="str">
        <f t="shared" si="1"/>
        <v/>
      </c>
    </row>
    <row r="93" spans="1:6">
      <c r="A93" s="24" t="str">
        <f>IF(B93="","",Draw!S93)</f>
        <v/>
      </c>
      <c r="B93" s="25" t="str">
        <f>IFERROR(Draw!T93,"")</f>
        <v/>
      </c>
      <c r="C93" s="25" t="str">
        <f>IFERROR(Draw!U93,"")</f>
        <v/>
      </c>
      <c r="D93" s="81"/>
      <c r="E93" s="132">
        <v>9.1999999999999992E-13</v>
      </c>
      <c r="F93" s="133" t="str">
        <f t="shared" si="1"/>
        <v/>
      </c>
    </row>
    <row r="94" spans="1:6">
      <c r="A94" s="24" t="str">
        <f>IF(B94="","",Draw!S94)</f>
        <v/>
      </c>
      <c r="B94" s="25" t="str">
        <f>IFERROR(Draw!T94,"")</f>
        <v/>
      </c>
      <c r="C94" s="25" t="str">
        <f>IFERROR(Draw!U94,"")</f>
        <v/>
      </c>
      <c r="D94" s="81"/>
      <c r="E94" s="132">
        <v>9.3000000000000008E-13</v>
      </c>
      <c r="F94" s="133" t="str">
        <f t="shared" si="1"/>
        <v/>
      </c>
    </row>
    <row r="95" spans="1:6">
      <c r="A95" s="24" t="str">
        <f>IF(B95="","",Draw!S95)</f>
        <v/>
      </c>
      <c r="B95" s="25" t="str">
        <f>IFERROR(Draw!T95,"")</f>
        <v/>
      </c>
      <c r="C95" s="25" t="str">
        <f>IFERROR(Draw!U95,"")</f>
        <v/>
      </c>
      <c r="D95" s="81"/>
      <c r="E95" s="132">
        <v>9.4000000000000003E-13</v>
      </c>
      <c r="F95" s="133" t="str">
        <f t="shared" si="1"/>
        <v/>
      </c>
    </row>
    <row r="96" spans="1:6">
      <c r="A96" s="24" t="str">
        <f>IF(B96="","",Draw!S96)</f>
        <v/>
      </c>
      <c r="B96" s="25" t="str">
        <f>IFERROR(Draw!T96,"")</f>
        <v/>
      </c>
      <c r="C96" s="25" t="str">
        <f>IFERROR(Draw!U96,"")</f>
        <v/>
      </c>
      <c r="D96" s="81"/>
      <c r="E96" s="132">
        <v>9.4999999999999999E-13</v>
      </c>
      <c r="F96" s="133" t="str">
        <f t="shared" si="1"/>
        <v/>
      </c>
    </row>
    <row r="97" spans="1:6">
      <c r="A97" s="24" t="str">
        <f>IF(B97="","",Draw!S97)</f>
        <v/>
      </c>
      <c r="B97" s="25" t="str">
        <f>IFERROR(Draw!T97,"")</f>
        <v/>
      </c>
      <c r="C97" s="25" t="str">
        <f>IFERROR(Draw!U97,"")</f>
        <v/>
      </c>
      <c r="D97" s="81"/>
      <c r="E97" s="132"/>
      <c r="F97" s="133" t="str">
        <f t="shared" si="1"/>
        <v/>
      </c>
    </row>
    <row r="98" spans="1:6">
      <c r="A98" s="24" t="str">
        <f>IF(B98="","",Draw!S98)</f>
        <v/>
      </c>
      <c r="B98" s="25" t="str">
        <f>IFERROR(Draw!T98,"")</f>
        <v/>
      </c>
      <c r="C98" s="25" t="str">
        <f>IFERROR(Draw!U98,"")</f>
        <v/>
      </c>
      <c r="D98" s="81"/>
      <c r="E98" s="132">
        <v>9.6999999999999991E-13</v>
      </c>
      <c r="F98" s="133" t="str">
        <f t="shared" si="1"/>
        <v/>
      </c>
    </row>
    <row r="99" spans="1:6">
      <c r="A99" s="24" t="str">
        <f>IF(B99="","",Draw!S99)</f>
        <v/>
      </c>
      <c r="B99" s="25" t="str">
        <f>IFERROR(Draw!T99,"")</f>
        <v/>
      </c>
      <c r="C99" s="25" t="str">
        <f>IFERROR(Draw!U99,"")</f>
        <v/>
      </c>
      <c r="D99" s="81"/>
      <c r="E99" s="132">
        <v>9.8000000000000007E-13</v>
      </c>
      <c r="F99" s="133" t="str">
        <f t="shared" si="1"/>
        <v/>
      </c>
    </row>
    <row r="100" spans="1:6">
      <c r="A100" s="24" t="str">
        <f>IF(B100="","",Draw!S100)</f>
        <v/>
      </c>
      <c r="B100" s="25" t="str">
        <f>IFERROR(Draw!T100,"")</f>
        <v/>
      </c>
      <c r="C100" s="25" t="str">
        <f>IFERROR(Draw!U100,"")</f>
        <v/>
      </c>
      <c r="D100" s="81"/>
      <c r="E100" s="132">
        <v>9.9000000000000002E-13</v>
      </c>
      <c r="F100" s="133" t="str">
        <f t="shared" si="1"/>
        <v/>
      </c>
    </row>
    <row r="101" spans="1:6">
      <c r="A101" s="24" t="str">
        <f>IF(B101="","",Draw!S101)</f>
        <v/>
      </c>
      <c r="B101" s="25" t="str">
        <f>IFERROR(Draw!T101,"")</f>
        <v/>
      </c>
      <c r="C101" s="25" t="str">
        <f>IFERROR(Draw!U101,"")</f>
        <v/>
      </c>
      <c r="D101" s="81"/>
      <c r="E101" s="132">
        <v>9.9999999999999998E-13</v>
      </c>
      <c r="F101" s="133" t="str">
        <f t="shared" si="1"/>
        <v/>
      </c>
    </row>
    <row r="102" spans="1:6">
      <c r="A102" s="24" t="str">
        <f>IF(B102="","",Draw!S102)</f>
        <v/>
      </c>
      <c r="B102" s="25" t="str">
        <f>IFERROR(Draw!T102,"")</f>
        <v/>
      </c>
      <c r="C102" s="25" t="str">
        <f>IFERROR(Draw!U102,"")</f>
        <v/>
      </c>
      <c r="D102" s="81"/>
      <c r="E102" s="132">
        <v>1.0099999999999999E-12</v>
      </c>
      <c r="F102" s="133" t="str">
        <f t="shared" si="1"/>
        <v/>
      </c>
    </row>
    <row r="103" spans="1:6">
      <c r="A103" s="24" t="str">
        <f>IF(B103="","",Draw!S103)</f>
        <v/>
      </c>
      <c r="B103" s="25" t="str">
        <f>IFERROR(Draw!T103,"")</f>
        <v/>
      </c>
      <c r="C103" s="25" t="str">
        <f>IFERROR(Draw!U103,"")</f>
        <v/>
      </c>
      <c r="D103" s="81"/>
      <c r="E103" s="132"/>
      <c r="F103" s="133" t="str">
        <f t="shared" si="1"/>
        <v/>
      </c>
    </row>
    <row r="104" spans="1:6">
      <c r="A104" s="24" t="str">
        <f>IF(B104="","",Draw!S104)</f>
        <v/>
      </c>
      <c r="B104" s="25" t="str">
        <f>IFERROR(Draw!T104,"")</f>
        <v/>
      </c>
      <c r="C104" s="25" t="str">
        <f>IFERROR(Draw!U104,"")</f>
        <v/>
      </c>
      <c r="D104" s="81"/>
      <c r="E104" s="132">
        <v>1.0300000000000001E-12</v>
      </c>
      <c r="F104" s="133" t="str">
        <f t="shared" si="1"/>
        <v/>
      </c>
    </row>
    <row r="105" spans="1:6">
      <c r="A105" s="24" t="str">
        <f>IF(B105="","",Draw!S105)</f>
        <v/>
      </c>
      <c r="B105" s="25" t="str">
        <f>IFERROR(Draw!T105,"")</f>
        <v/>
      </c>
      <c r="C105" s="25" t="str">
        <f>IFERROR(Draw!U105,"")</f>
        <v/>
      </c>
      <c r="D105" s="81"/>
      <c r="E105" s="132">
        <v>1.04E-12</v>
      </c>
      <c r="F105" s="133" t="str">
        <f t="shared" si="1"/>
        <v/>
      </c>
    </row>
    <row r="106" spans="1:6">
      <c r="A106" s="24" t="str">
        <f>IF(B106="","",Draw!S106)</f>
        <v/>
      </c>
      <c r="B106" s="25" t="str">
        <f>IFERROR(Draw!T106,"")</f>
        <v/>
      </c>
      <c r="C106" s="25" t="str">
        <f>IFERROR(Draw!U106,"")</f>
        <v/>
      </c>
      <c r="D106" s="81"/>
      <c r="E106" s="132">
        <v>1.05E-12</v>
      </c>
      <c r="F106" s="133" t="str">
        <f t="shared" si="1"/>
        <v/>
      </c>
    </row>
    <row r="107" spans="1:6">
      <c r="A107" s="24" t="str">
        <f>IF(B107="","",Draw!S107)</f>
        <v/>
      </c>
      <c r="B107" s="25" t="str">
        <f>IFERROR(Draw!T107,"")</f>
        <v/>
      </c>
      <c r="C107" s="25" t="str">
        <f>IFERROR(Draw!U107,"")</f>
        <v/>
      </c>
      <c r="D107" s="81"/>
      <c r="E107" s="132">
        <v>1.0599999999999999E-12</v>
      </c>
      <c r="F107" s="133" t="str">
        <f t="shared" si="1"/>
        <v/>
      </c>
    </row>
    <row r="108" spans="1:6">
      <c r="A108" s="24" t="str">
        <f>IF(B108="","",Draw!S108)</f>
        <v/>
      </c>
      <c r="B108" s="25" t="str">
        <f>IFERROR(Draw!T108,"")</f>
        <v/>
      </c>
      <c r="C108" s="25" t="str">
        <f>IFERROR(Draw!U108,"")</f>
        <v/>
      </c>
      <c r="D108" s="81"/>
      <c r="E108" s="132">
        <v>1.0700000000000001E-12</v>
      </c>
      <c r="F108" s="133" t="str">
        <f t="shared" si="1"/>
        <v/>
      </c>
    </row>
    <row r="109" spans="1:6">
      <c r="A109" s="24" t="str">
        <f>IF(B109="","",Draw!S109)</f>
        <v/>
      </c>
      <c r="B109" s="25" t="str">
        <f>IFERROR(Draw!T109,"")</f>
        <v/>
      </c>
      <c r="C109" s="25" t="str">
        <f>IFERROR(Draw!U109,"")</f>
        <v/>
      </c>
      <c r="D109" s="81"/>
      <c r="E109" s="132"/>
      <c r="F109" s="133" t="str">
        <f t="shared" si="1"/>
        <v/>
      </c>
    </row>
    <row r="110" spans="1:6">
      <c r="A110" s="24" t="str">
        <f>IF(B110="","",Draw!S110)</f>
        <v/>
      </c>
      <c r="B110" s="25" t="str">
        <f>IFERROR(Draw!T110,"")</f>
        <v/>
      </c>
      <c r="C110" s="25" t="str">
        <f>IFERROR(Draw!U110,"")</f>
        <v/>
      </c>
      <c r="D110" s="81"/>
      <c r="E110" s="132">
        <v>1.09E-12</v>
      </c>
      <c r="F110" s="133" t="str">
        <f t="shared" si="1"/>
        <v/>
      </c>
    </row>
    <row r="111" spans="1:6">
      <c r="A111" s="24" t="str">
        <f>IF(B111="","",Draw!S111)</f>
        <v/>
      </c>
      <c r="B111" s="25" t="str">
        <f>IFERROR(Draw!T111,"")</f>
        <v/>
      </c>
      <c r="C111" s="25" t="str">
        <f>IFERROR(Draw!U111,"")</f>
        <v/>
      </c>
      <c r="D111" s="81"/>
      <c r="E111" s="132">
        <v>1.1E-12</v>
      </c>
      <c r="F111" s="133" t="str">
        <f t="shared" si="1"/>
        <v/>
      </c>
    </row>
    <row r="112" spans="1:6">
      <c r="A112" s="24" t="str">
        <f>IF(B112="","",Draw!S112)</f>
        <v/>
      </c>
      <c r="B112" s="25" t="str">
        <f>IFERROR(Draw!T112,"")</f>
        <v/>
      </c>
      <c r="C112" s="25" t="str">
        <f>IFERROR(Draw!U112,"")</f>
        <v/>
      </c>
      <c r="D112" s="81"/>
      <c r="E112" s="132">
        <v>1.1099999999999999E-12</v>
      </c>
      <c r="F112" s="133" t="str">
        <f t="shared" si="1"/>
        <v/>
      </c>
    </row>
    <row r="113" spans="1:6">
      <c r="A113" s="24" t="str">
        <f>IF(B113="","",Draw!S113)</f>
        <v/>
      </c>
      <c r="B113" s="25" t="str">
        <f>IFERROR(Draw!T113,"")</f>
        <v/>
      </c>
      <c r="C113" s="25" t="str">
        <f>IFERROR(Draw!U113,"")</f>
        <v/>
      </c>
      <c r="D113" s="81"/>
      <c r="E113" s="132">
        <v>1.1200000000000001E-12</v>
      </c>
      <c r="F113" s="133" t="str">
        <f t="shared" si="1"/>
        <v/>
      </c>
    </row>
    <row r="114" spans="1:6">
      <c r="A114" s="24" t="str">
        <f>IF(B114="","",Draw!S114)</f>
        <v/>
      </c>
      <c r="B114" s="25" t="str">
        <f>IFERROR(Draw!T114,"")</f>
        <v/>
      </c>
      <c r="C114" s="25" t="str">
        <f>IFERROR(Draw!U114,"")</f>
        <v/>
      </c>
      <c r="D114" s="81"/>
      <c r="E114" s="132">
        <v>1.13E-12</v>
      </c>
      <c r="F114" s="133" t="str">
        <f t="shared" si="1"/>
        <v/>
      </c>
    </row>
    <row r="115" spans="1:6">
      <c r="A115" s="24" t="str">
        <f>IF(B115="","",Draw!S115)</f>
        <v/>
      </c>
      <c r="B115" s="25" t="str">
        <f>IFERROR(Draw!T115,"")</f>
        <v/>
      </c>
      <c r="C115" s="25" t="str">
        <f>IFERROR(Draw!U115,"")</f>
        <v/>
      </c>
      <c r="D115" s="81"/>
      <c r="E115" s="132"/>
      <c r="F115" s="133" t="str">
        <f t="shared" si="1"/>
        <v/>
      </c>
    </row>
    <row r="116" spans="1:6">
      <c r="A116" s="24" t="str">
        <f>IF(B116="","",Draw!S116)</f>
        <v/>
      </c>
      <c r="B116" s="25" t="str">
        <f>IFERROR(Draw!T116,"")</f>
        <v/>
      </c>
      <c r="C116" s="25" t="str">
        <f>IFERROR(Draw!U116,"")</f>
        <v/>
      </c>
      <c r="D116" s="81"/>
      <c r="E116" s="132">
        <v>1.1499999999999999E-12</v>
      </c>
      <c r="F116" s="133" t="str">
        <f t="shared" si="1"/>
        <v/>
      </c>
    </row>
    <row r="117" spans="1:6">
      <c r="A117" s="24" t="str">
        <f>IF(B117="","",Draw!S117)</f>
        <v/>
      </c>
      <c r="B117" s="25" t="str">
        <f>IFERROR(Draw!T117,"")</f>
        <v/>
      </c>
      <c r="C117" s="25" t="str">
        <f>IFERROR(Draw!U117,"")</f>
        <v/>
      </c>
      <c r="D117" s="81"/>
      <c r="E117" s="132">
        <v>1.1599999999999999E-12</v>
      </c>
      <c r="F117" s="133" t="str">
        <f t="shared" si="1"/>
        <v/>
      </c>
    </row>
    <row r="118" spans="1:6">
      <c r="A118" s="24" t="str">
        <f>IF(B118="","",Draw!S118)</f>
        <v/>
      </c>
      <c r="B118" s="25" t="str">
        <f>IFERROR(Draw!T118,"")</f>
        <v/>
      </c>
      <c r="C118" s="25" t="str">
        <f>IFERROR(Draw!U118,"")</f>
        <v/>
      </c>
      <c r="D118" s="81"/>
      <c r="E118" s="132">
        <v>1.1700000000000001E-12</v>
      </c>
      <c r="F118" s="133" t="str">
        <f t="shared" si="1"/>
        <v/>
      </c>
    </row>
    <row r="119" spans="1:6">
      <c r="A119" s="24" t="str">
        <f>IF(B119="","",Draw!S119)</f>
        <v/>
      </c>
      <c r="B119" s="25" t="str">
        <f>IFERROR(Draw!T119,"")</f>
        <v/>
      </c>
      <c r="C119" s="25" t="str">
        <f>IFERROR(Draw!U119,"")</f>
        <v/>
      </c>
      <c r="D119" s="81"/>
      <c r="E119" s="132">
        <v>1.18E-12</v>
      </c>
      <c r="F119" s="133" t="str">
        <f t="shared" si="1"/>
        <v/>
      </c>
    </row>
    <row r="120" spans="1:6">
      <c r="A120" s="24" t="str">
        <f>IF(B120="","",Draw!S120)</f>
        <v/>
      </c>
      <c r="B120" s="25" t="str">
        <f>IFERROR(Draw!T120,"")</f>
        <v/>
      </c>
      <c r="C120" s="25" t="str">
        <f>IFERROR(Draw!U120,"")</f>
        <v/>
      </c>
      <c r="D120" s="81"/>
      <c r="E120" s="132">
        <v>1.19E-12</v>
      </c>
      <c r="F120" s="133" t="str">
        <f t="shared" si="1"/>
        <v/>
      </c>
    </row>
    <row r="121" spans="1:6">
      <c r="A121" s="24" t="str">
        <f>IF(B121="","",Draw!S121)</f>
        <v/>
      </c>
      <c r="B121" s="25" t="str">
        <f>IFERROR(Draw!T121,"")</f>
        <v/>
      </c>
      <c r="C121" s="25" t="str">
        <f>IFERROR(Draw!U121,"")</f>
        <v/>
      </c>
      <c r="D121" s="81"/>
      <c r="E121" s="132"/>
      <c r="F121" s="133" t="str">
        <f t="shared" si="1"/>
        <v/>
      </c>
    </row>
    <row r="122" spans="1:6">
      <c r="A122" s="24" t="str">
        <f>IF(B122="","",Draw!S122)</f>
        <v/>
      </c>
      <c r="B122" s="25" t="str">
        <f>IFERROR(Draw!T122,"")</f>
        <v/>
      </c>
      <c r="C122" s="25" t="str">
        <f>IFERROR(Draw!U122,"")</f>
        <v/>
      </c>
      <c r="D122" s="81"/>
      <c r="E122" s="132">
        <v>1.2100000000000001E-12</v>
      </c>
      <c r="F122" s="133" t="str">
        <f t="shared" si="1"/>
        <v/>
      </c>
    </row>
    <row r="123" spans="1:6">
      <c r="A123" s="24" t="str">
        <f>IF(B123="","",Draw!S123)</f>
        <v/>
      </c>
      <c r="B123" s="25" t="str">
        <f>IFERROR(Draw!T123,"")</f>
        <v/>
      </c>
      <c r="C123" s="25" t="str">
        <f>IFERROR(Draw!U123,"")</f>
        <v/>
      </c>
      <c r="D123" s="81"/>
      <c r="E123" s="132">
        <v>1.2200000000000001E-12</v>
      </c>
      <c r="F123" s="133" t="str">
        <f t="shared" si="1"/>
        <v/>
      </c>
    </row>
    <row r="124" spans="1:6">
      <c r="A124" s="24" t="str">
        <f>IF(B124="","",Draw!S124)</f>
        <v/>
      </c>
      <c r="B124" s="25" t="str">
        <f>IFERROR(Draw!T124,"")</f>
        <v/>
      </c>
      <c r="C124" s="25" t="str">
        <f>IFERROR(Draw!U124,"")</f>
        <v/>
      </c>
      <c r="D124" s="81"/>
      <c r="E124" s="132">
        <v>1.23E-12</v>
      </c>
      <c r="F124" s="133" t="str">
        <f t="shared" si="1"/>
        <v/>
      </c>
    </row>
    <row r="125" spans="1:6">
      <c r="A125" s="24" t="str">
        <f>IF(B125="","",Draw!S125)</f>
        <v/>
      </c>
      <c r="B125" s="25" t="str">
        <f>IFERROR(Draw!T125,"")</f>
        <v/>
      </c>
      <c r="C125" s="25" t="str">
        <f>IFERROR(Draw!U125,"")</f>
        <v/>
      </c>
      <c r="D125" s="81"/>
      <c r="E125" s="132">
        <v>1.24E-12</v>
      </c>
      <c r="F125" s="133" t="str">
        <f t="shared" si="1"/>
        <v/>
      </c>
    </row>
    <row r="126" spans="1:6">
      <c r="A126" s="24" t="str">
        <f>IF(B126="","",Draw!S126)</f>
        <v/>
      </c>
      <c r="B126" s="25" t="str">
        <f>IFERROR(Draw!T126,"")</f>
        <v/>
      </c>
      <c r="C126" s="25" t="str">
        <f>IFERROR(Draw!U126,"")</f>
        <v/>
      </c>
      <c r="D126" s="81"/>
      <c r="E126" s="132">
        <v>1.2499999999999999E-12</v>
      </c>
      <c r="F126" s="133" t="str">
        <f t="shared" si="1"/>
        <v/>
      </c>
    </row>
    <row r="127" spans="1:6">
      <c r="A127" s="24" t="str">
        <f>IF(B127="","",Draw!S127)</f>
        <v/>
      </c>
      <c r="B127" s="25" t="str">
        <f>IFERROR(Draw!T127,"")</f>
        <v/>
      </c>
      <c r="C127" s="25" t="str">
        <f>IFERROR(Draw!U127,"")</f>
        <v/>
      </c>
      <c r="D127" s="81"/>
      <c r="E127" s="132"/>
      <c r="F127" s="133" t="str">
        <f t="shared" si="1"/>
        <v/>
      </c>
    </row>
    <row r="128" spans="1:6">
      <c r="A128" s="24" t="str">
        <f>IF(B128="","",Draw!S128)</f>
        <v/>
      </c>
      <c r="B128" s="25" t="str">
        <f>IFERROR(Draw!T128,"")</f>
        <v/>
      </c>
      <c r="C128" s="25" t="str">
        <f>IFERROR(Draw!U128,"")</f>
        <v/>
      </c>
      <c r="D128" s="81"/>
      <c r="E128" s="132">
        <v>1.27E-12</v>
      </c>
      <c r="F128" s="133" t="str">
        <f t="shared" si="1"/>
        <v/>
      </c>
    </row>
    <row r="129" spans="1:6">
      <c r="A129" s="24" t="str">
        <f>IF(B129="","",Draw!S129)</f>
        <v/>
      </c>
      <c r="B129" s="25" t="str">
        <f>IFERROR(Draw!T129,"")</f>
        <v/>
      </c>
      <c r="C129" s="25" t="str">
        <f>IFERROR(Draw!U129,"")</f>
        <v/>
      </c>
      <c r="D129" s="81"/>
      <c r="E129" s="132">
        <v>1.28E-12</v>
      </c>
      <c r="F129" s="133" t="str">
        <f t="shared" si="1"/>
        <v/>
      </c>
    </row>
    <row r="130" spans="1:6">
      <c r="A130" s="24" t="str">
        <f>IF(B130="","",Draw!S130)</f>
        <v/>
      </c>
      <c r="B130" s="25" t="str">
        <f>IFERROR(Draw!T130,"")</f>
        <v/>
      </c>
      <c r="C130" s="25" t="str">
        <f>IFERROR(Draw!U130,"")</f>
        <v/>
      </c>
      <c r="D130" s="81"/>
      <c r="E130" s="132">
        <v>1.29E-12</v>
      </c>
      <c r="F130" s="133" t="str">
        <f t="shared" si="1"/>
        <v/>
      </c>
    </row>
    <row r="131" spans="1:6">
      <c r="A131" s="24" t="str">
        <f>IF(B131="","",Draw!S131)</f>
        <v/>
      </c>
      <c r="B131" s="25" t="str">
        <f>IFERROR(Draw!T131,"")</f>
        <v/>
      </c>
      <c r="C131" s="25" t="str">
        <f>IFERROR(Draw!U131,"")</f>
        <v/>
      </c>
      <c r="D131" s="81"/>
      <c r="E131" s="132">
        <v>1.2999999999999999E-12</v>
      </c>
      <c r="F131" s="133" t="str">
        <f t="shared" ref="F131:F150" si="2">IF((D131+E131)&gt;5,D131+E131,"")</f>
        <v/>
      </c>
    </row>
    <row r="132" spans="1:6">
      <c r="A132" s="24" t="str">
        <f>IF(B132="","",Draw!S132)</f>
        <v/>
      </c>
      <c r="B132" s="25" t="str">
        <f>IFERROR(Draw!T132,"")</f>
        <v/>
      </c>
      <c r="C132" s="25" t="str">
        <f>IFERROR(Draw!U132,"")</f>
        <v/>
      </c>
      <c r="D132" s="81"/>
      <c r="E132" s="132">
        <v>1.3100000000000001E-12</v>
      </c>
      <c r="F132" s="133" t="str">
        <f t="shared" si="2"/>
        <v/>
      </c>
    </row>
    <row r="133" spans="1:6">
      <c r="A133" s="24" t="str">
        <f>IF(B133="","",Draw!S133)</f>
        <v/>
      </c>
      <c r="B133" s="25" t="str">
        <f>IFERROR(Draw!T133,"")</f>
        <v/>
      </c>
      <c r="C133" s="25" t="str">
        <f>IFERROR(Draw!U133,"")</f>
        <v/>
      </c>
      <c r="D133" s="81"/>
      <c r="E133" s="132"/>
      <c r="F133" s="133" t="str">
        <f t="shared" si="2"/>
        <v/>
      </c>
    </row>
    <row r="134" spans="1:6">
      <c r="A134" s="24" t="str">
        <f>IF(B134="","",Draw!S134)</f>
        <v/>
      </c>
      <c r="B134" s="25" t="str">
        <f>IFERROR(Draw!T134,"")</f>
        <v/>
      </c>
      <c r="C134" s="25" t="str">
        <f>IFERROR(Draw!U134,"")</f>
        <v/>
      </c>
      <c r="D134" s="81"/>
      <c r="E134" s="132">
        <v>1.33E-12</v>
      </c>
      <c r="F134" s="133" t="str">
        <f t="shared" si="2"/>
        <v/>
      </c>
    </row>
    <row r="135" spans="1:6">
      <c r="A135" s="24" t="str">
        <f>IF(B135="","",Draw!S135)</f>
        <v/>
      </c>
      <c r="B135" s="25" t="str">
        <f>IFERROR(Draw!T135,"")</f>
        <v/>
      </c>
      <c r="C135" s="25" t="str">
        <f>IFERROR(Draw!U135,"")</f>
        <v/>
      </c>
      <c r="D135" s="81"/>
      <c r="E135" s="132">
        <v>1.3399999999999999E-12</v>
      </c>
      <c r="F135" s="133" t="str">
        <f t="shared" si="2"/>
        <v/>
      </c>
    </row>
    <row r="136" spans="1:6">
      <c r="A136" s="24" t="str">
        <f>IF(B136="","",Draw!S136)</f>
        <v/>
      </c>
      <c r="B136" s="25" t="str">
        <f>IFERROR(Draw!T136,"")</f>
        <v/>
      </c>
      <c r="C136" s="25" t="str">
        <f>IFERROR(Draw!U136,"")</f>
        <v/>
      </c>
      <c r="D136" s="81"/>
      <c r="E136" s="132">
        <v>1.3499999999999999E-12</v>
      </c>
      <c r="F136" s="133" t="str">
        <f t="shared" si="2"/>
        <v/>
      </c>
    </row>
    <row r="137" spans="1:6">
      <c r="A137" s="24" t="str">
        <f>IF(B137="","",Draw!S137)</f>
        <v/>
      </c>
      <c r="B137" s="25" t="str">
        <f>IFERROR(Draw!T137,"")</f>
        <v/>
      </c>
      <c r="C137" s="25" t="str">
        <f>IFERROR(Draw!U137,"")</f>
        <v/>
      </c>
      <c r="D137" s="81"/>
      <c r="E137" s="132">
        <v>1.3600000000000001E-12</v>
      </c>
      <c r="F137" s="133" t="str">
        <f t="shared" si="2"/>
        <v/>
      </c>
    </row>
    <row r="138" spans="1:6">
      <c r="A138" s="24" t="str">
        <f>IF(B138="","",Draw!S138)</f>
        <v/>
      </c>
      <c r="B138" s="25" t="str">
        <f>IFERROR(Draw!T138,"")</f>
        <v/>
      </c>
      <c r="C138" s="25" t="str">
        <f>IFERROR(Draw!U138,"")</f>
        <v/>
      </c>
      <c r="D138" s="81"/>
      <c r="E138" s="132">
        <v>1.37E-12</v>
      </c>
      <c r="F138" s="133" t="str">
        <f t="shared" si="2"/>
        <v/>
      </c>
    </row>
    <row r="139" spans="1:6">
      <c r="A139" s="24" t="str">
        <f>IF(B139="","",Draw!S139)</f>
        <v/>
      </c>
      <c r="B139" s="25" t="str">
        <f>IFERROR(Draw!T139,"")</f>
        <v/>
      </c>
      <c r="C139" s="25" t="str">
        <f>IFERROR(Draw!U139,"")</f>
        <v/>
      </c>
      <c r="D139" s="81"/>
      <c r="E139" s="132"/>
      <c r="F139" s="133" t="str">
        <f t="shared" si="2"/>
        <v/>
      </c>
    </row>
    <row r="140" spans="1:6">
      <c r="A140" s="24" t="str">
        <f>IF(B140="","",Draw!S140)</f>
        <v/>
      </c>
      <c r="B140" s="25" t="str">
        <f>IFERROR(Draw!T140,"")</f>
        <v/>
      </c>
      <c r="C140" s="25" t="str">
        <f>IFERROR(Draw!U140,"")</f>
        <v/>
      </c>
      <c r="D140" s="81"/>
      <c r="E140" s="132">
        <v>1.3899999999999999E-12</v>
      </c>
      <c r="F140" s="133" t="str">
        <f t="shared" si="2"/>
        <v/>
      </c>
    </row>
    <row r="141" spans="1:6">
      <c r="A141" s="24" t="str">
        <f>IF(B141="","",Draw!S141)</f>
        <v/>
      </c>
      <c r="B141" s="25" t="str">
        <f>IFERROR(Draw!T141,"")</f>
        <v/>
      </c>
      <c r="C141" s="25" t="str">
        <f>IFERROR(Draw!U141,"")</f>
        <v/>
      </c>
      <c r="D141" s="81"/>
      <c r="E141" s="132">
        <v>1.4000000000000001E-12</v>
      </c>
      <c r="F141" s="133" t="str">
        <f t="shared" si="2"/>
        <v/>
      </c>
    </row>
    <row r="142" spans="1:6">
      <c r="A142" s="24" t="str">
        <f>IF(B142="","",Draw!S142)</f>
        <v/>
      </c>
      <c r="B142" s="25" t="str">
        <f>IFERROR(Draw!T142,"")</f>
        <v/>
      </c>
      <c r="C142" s="25" t="str">
        <f>IFERROR(Draw!U142,"")</f>
        <v/>
      </c>
      <c r="D142" s="81"/>
      <c r="E142" s="132">
        <v>1.4100000000000001E-12</v>
      </c>
      <c r="F142" s="133" t="str">
        <f t="shared" si="2"/>
        <v/>
      </c>
    </row>
    <row r="143" spans="1:6">
      <c r="A143" s="24" t="str">
        <f>IF(B143="","",Draw!S143)</f>
        <v/>
      </c>
      <c r="B143" s="25" t="str">
        <f>IFERROR(Draw!T143,"")</f>
        <v/>
      </c>
      <c r="C143" s="25" t="str">
        <f>IFERROR(Draw!U143,"")</f>
        <v/>
      </c>
      <c r="D143" s="81"/>
      <c r="E143" s="132">
        <v>1.42E-12</v>
      </c>
      <c r="F143" s="133" t="str">
        <f t="shared" si="2"/>
        <v/>
      </c>
    </row>
    <row r="144" spans="1:6">
      <c r="A144" s="24" t="str">
        <f>IF(B144="","",Draw!S144)</f>
        <v/>
      </c>
      <c r="B144" s="25" t="str">
        <f>IFERROR(Draw!T144,"")</f>
        <v/>
      </c>
      <c r="C144" s="25" t="str">
        <f>IFERROR(Draw!U144,"")</f>
        <v/>
      </c>
      <c r="D144" s="81"/>
      <c r="E144" s="132">
        <v>1.43E-12</v>
      </c>
      <c r="F144" s="133" t="str">
        <f t="shared" si="2"/>
        <v/>
      </c>
    </row>
    <row r="145" spans="1:6">
      <c r="A145" s="24" t="str">
        <f>IF(B145="","",Draw!S145)</f>
        <v/>
      </c>
      <c r="B145" s="25" t="str">
        <f>IFERROR(Draw!T145,"")</f>
        <v/>
      </c>
      <c r="C145" s="25" t="str">
        <f>IFERROR(Draw!U145,"")</f>
        <v/>
      </c>
      <c r="D145" s="81"/>
      <c r="E145" s="132"/>
      <c r="F145" s="133" t="str">
        <f t="shared" si="2"/>
        <v/>
      </c>
    </row>
    <row r="146" spans="1:6">
      <c r="A146" s="24" t="str">
        <f>IF(B146="","",Draw!S146)</f>
        <v/>
      </c>
      <c r="B146" s="25" t="str">
        <f>IFERROR(Draw!T146,"")</f>
        <v/>
      </c>
      <c r="C146" s="25" t="str">
        <f>IFERROR(Draw!U146,"")</f>
        <v/>
      </c>
      <c r="D146" s="81"/>
      <c r="E146" s="132">
        <v>1.4500000000000001E-12</v>
      </c>
      <c r="F146" s="133" t="str">
        <f t="shared" si="2"/>
        <v/>
      </c>
    </row>
    <row r="147" spans="1:6">
      <c r="A147" s="24" t="str">
        <f>IF(B147="","",Draw!S147)</f>
        <v/>
      </c>
      <c r="B147" s="25" t="str">
        <f>IFERROR(Draw!T147,"")</f>
        <v/>
      </c>
      <c r="C147" s="25" t="str">
        <f>IFERROR(Draw!U147,"")</f>
        <v/>
      </c>
      <c r="D147" s="81"/>
      <c r="E147" s="132">
        <v>1.46E-12</v>
      </c>
      <c r="F147" s="133" t="str">
        <f t="shared" si="2"/>
        <v/>
      </c>
    </row>
    <row r="148" spans="1:6">
      <c r="A148" s="24" t="str">
        <f>IF(B148="","",Draw!S148)</f>
        <v/>
      </c>
      <c r="B148" s="25" t="str">
        <f>IFERROR(Draw!T148,"")</f>
        <v/>
      </c>
      <c r="C148" s="25" t="str">
        <f>IFERROR(Draw!U148,"")</f>
        <v/>
      </c>
      <c r="D148" s="81"/>
      <c r="E148" s="132">
        <v>1.47E-12</v>
      </c>
      <c r="F148" s="133" t="str">
        <f t="shared" si="2"/>
        <v/>
      </c>
    </row>
    <row r="149" spans="1:6">
      <c r="A149" s="24" t="str">
        <f>IF(B149="","",Draw!S149)</f>
        <v/>
      </c>
      <c r="B149" s="25" t="str">
        <f>IFERROR(Draw!T149,"")</f>
        <v/>
      </c>
      <c r="C149" s="25" t="str">
        <f>IFERROR(Draw!U149,"")</f>
        <v/>
      </c>
      <c r="D149" s="81"/>
      <c r="E149" s="132">
        <v>1.48E-12</v>
      </c>
      <c r="F149" s="133" t="str">
        <f t="shared" si="2"/>
        <v/>
      </c>
    </row>
    <row r="150" spans="1:6">
      <c r="A150" s="24" t="str">
        <f>IF(B150="","",Draw!S150)</f>
        <v/>
      </c>
      <c r="B150" s="25" t="str">
        <f>IFERROR(Draw!T150,"")</f>
        <v/>
      </c>
      <c r="C150" s="25" t="str">
        <f>IFERROR(Draw!U150,"")</f>
        <v/>
      </c>
      <c r="D150" s="81"/>
      <c r="E150" s="132">
        <v>1.4899999999999999E-12</v>
      </c>
      <c r="F150" s="133" t="str">
        <f t="shared" si="2"/>
        <v/>
      </c>
    </row>
    <row r="151" spans="1:6">
      <c r="D151" s="140"/>
    </row>
  </sheetData>
  <sheetProtection sheet="1" select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F300"/>
  <sheetViews>
    <sheetView topLeftCell="B1" workbookViewId="0">
      <pane ySplit="1" topLeftCell="A2" activePane="bottomLeft" state="frozen"/>
      <selection pane="bottomLeft" activeCell="D20" sqref="D20"/>
    </sheetView>
  </sheetViews>
  <sheetFormatPr defaultRowHeight="15.75"/>
  <cols>
    <col min="1" max="1" width="6.85546875" style="34" bestFit="1" customWidth="1"/>
    <col min="2" max="2" width="23.85546875" style="23" customWidth="1"/>
    <col min="3" max="3" width="23" style="23" customWidth="1"/>
    <col min="4" max="4" width="11.28515625" style="95" customWidth="1"/>
    <col min="5" max="5" width="13.7109375" style="23" hidden="1" customWidth="1"/>
    <col min="6" max="6" width="9.140625" style="135" hidden="1" customWidth="1"/>
    <col min="7" max="7" width="8" style="135" customWidth="1"/>
    <col min="8" max="8" width="7.5703125" style="23" customWidth="1"/>
    <col min="9" max="9" width="10" style="23" bestFit="1" customWidth="1"/>
    <col min="10" max="10" width="7.85546875" style="23" customWidth="1"/>
    <col min="11" max="11" width="7.5703125" style="23" customWidth="1"/>
    <col min="12" max="12" width="7" style="23" customWidth="1"/>
    <col min="13" max="13" width="9.140625" style="23"/>
    <col min="14" max="14" width="27.28515625" style="23" customWidth="1"/>
    <col min="15" max="15" width="23.7109375" style="23" customWidth="1"/>
    <col min="16" max="16" width="8.85546875" style="23" customWidth="1"/>
    <col min="17" max="17" width="10.7109375" style="23" customWidth="1"/>
    <col min="18" max="18" width="9.140625" style="23" customWidth="1"/>
    <col min="19" max="19" width="2.28515625" style="1" hidden="1" customWidth="1"/>
    <col min="20" max="24" width="3.28515625" style="1" hidden="1" customWidth="1"/>
    <col min="25" max="25" width="9.140625" style="1" hidden="1" customWidth="1"/>
    <col min="26" max="26" width="5.5703125" hidden="1" customWidth="1"/>
    <col min="27" max="27" width="7.28515625" hidden="1" customWidth="1"/>
    <col min="28" max="28" width="5.7109375" hidden="1" customWidth="1"/>
    <col min="29" max="29" width="6.140625" hidden="1" customWidth="1"/>
    <col min="30" max="30" width="5.42578125" hidden="1" customWidth="1"/>
    <col min="31" max="31" width="7.140625" hidden="1" customWidth="1"/>
    <col min="32" max="32" width="2.140625" style="23" hidden="1" customWidth="1"/>
    <col min="33" max="16384" width="9.140625" style="23"/>
  </cols>
  <sheetData>
    <row r="1" spans="1:32" ht="22.5" customHeight="1" thickBot="1">
      <c r="A1" s="50" t="s">
        <v>7</v>
      </c>
      <c r="B1" s="52" t="s">
        <v>19</v>
      </c>
      <c r="C1" s="52" t="s">
        <v>1</v>
      </c>
      <c r="D1" s="88" t="s">
        <v>2</v>
      </c>
      <c r="S1" s="2" t="s">
        <v>11</v>
      </c>
      <c r="T1" s="17" t="s">
        <v>3</v>
      </c>
      <c r="U1" s="17" t="s">
        <v>4</v>
      </c>
      <c r="V1" s="17" t="s">
        <v>5</v>
      </c>
      <c r="W1" s="17" t="s">
        <v>6</v>
      </c>
      <c r="X1" s="87" t="s">
        <v>13</v>
      </c>
      <c r="Y1" s="19"/>
    </row>
    <row r="2" spans="1:32" ht="16.5" thickBot="1">
      <c r="A2" s="24">
        <f>IF(B2="","",Draw!F2)</f>
        <v>1</v>
      </c>
      <c r="B2" s="25" t="str">
        <f>IFERROR(Draw!G2,"")</f>
        <v>Christina Mullinix</v>
      </c>
      <c r="C2" s="25" t="str">
        <f>IFERROR(Draw!H2,"")</f>
        <v>Desperado</v>
      </c>
      <c r="D2" s="78">
        <v>25.359000000000002</v>
      </c>
      <c r="E2" s="26">
        <v>1.0000000000000001E-9</v>
      </c>
      <c r="F2" s="133">
        <f>IF(D2="nt",1000+E2,IF((D2+E2)&gt;5,D2+E2,""))</f>
        <v>25.359000001000002</v>
      </c>
      <c r="G2" s="133" t="str">
        <f>IF(OR(AND(D2&gt;1,D2&lt;1050),D2="nt",D2=""),"","Not a valid input")</f>
        <v/>
      </c>
      <c r="H2" s="26"/>
      <c r="S2" s="3" t="str">
        <f>IFERROR(VLOOKUP('2nd Open'!F2,$Z$3:$AA$7,2,TRUE),"")</f>
        <v>4D</v>
      </c>
      <c r="T2" s="10" t="str">
        <f>IFERROR(IF(S2=$T$1,'2nd Open'!F2,""),"")</f>
        <v/>
      </c>
      <c r="U2" s="10" t="str">
        <f>IFERROR(IF(S2=$U$1,'2nd Open'!F2,""),"")</f>
        <v/>
      </c>
      <c r="V2" s="10" t="str">
        <f>IFERROR(IF(S2=$V$1,'2nd Open'!F2,""),"")</f>
        <v/>
      </c>
      <c r="W2" s="10">
        <f>IFERROR(IF($S2=$W$1,'2nd Open'!F2,""),"")</f>
        <v>25.359000001000002</v>
      </c>
      <c r="X2" s="10" t="str">
        <f>IFERROR(IF(S2=$X$1,'2nd Open'!F2,""),"")</f>
        <v/>
      </c>
      <c r="Y2" s="20"/>
    </row>
    <row r="3" spans="1:32" ht="16.5" thickBot="1">
      <c r="A3" s="24">
        <f>IF(B3="","",Draw!F3)</f>
        <v>2</v>
      </c>
      <c r="B3" s="25" t="str">
        <f>IFERROR(Draw!G3,"")</f>
        <v>Rylee Jennings</v>
      </c>
      <c r="C3" s="25" t="str">
        <f>IFERROR(Draw!H3,"")</f>
        <v>Bentley</v>
      </c>
      <c r="D3" s="79" t="s">
        <v>94</v>
      </c>
      <c r="E3" s="26">
        <v>2.0000000000000001E-9</v>
      </c>
      <c r="F3" s="133">
        <f t="shared" ref="F3:F66" si="0">IF(D3="nt",1000+E3,IF((D3+E3)&gt;5,D3+E3,""))</f>
        <v>1000.000000002</v>
      </c>
      <c r="G3" s="133" t="str">
        <f t="shared" ref="G3:G6" si="1">IF(OR(AND(D3&gt;1,D3&lt;1050),D3="nt",D3=""),"","Not a valid input")</f>
        <v/>
      </c>
      <c r="I3" s="118" t="s">
        <v>3</v>
      </c>
      <c r="J3" s="113">
        <f>'2nd Open'!Z3</f>
        <v>16.72</v>
      </c>
      <c r="L3" s="59"/>
      <c r="M3" s="50" t="str">
        <f>'1st Open'!AA9</f>
        <v>Placing</v>
      </c>
      <c r="N3" s="52" t="str">
        <f>'1st Open'!AB9</f>
        <v>Name</v>
      </c>
      <c r="O3" s="52" t="str">
        <f>'1st Open'!AC9</f>
        <v>Horse</v>
      </c>
      <c r="P3" s="51" t="str">
        <f>'1st Open'!AD9</f>
        <v>Time</v>
      </c>
      <c r="Q3" s="51" t="str">
        <f>'1st Open'!AE9</f>
        <v>Payout</v>
      </c>
      <c r="S3" s="3" t="str">
        <f>IFERROR(VLOOKUP('2nd Open'!F3,$Z$3:$AA$7,2,TRUE),"")</f>
        <v>4D</v>
      </c>
      <c r="T3" s="10" t="str">
        <f>IFERROR(IF(S3=$T$1,'2nd Open'!F3,""),"")</f>
        <v/>
      </c>
      <c r="U3" s="10" t="str">
        <f>IFERROR(IF(S3=$U$1,'2nd Open'!F3,""),"")</f>
        <v/>
      </c>
      <c r="V3" s="10" t="str">
        <f>IFERROR(IF(S3=$V$1,'2nd Open'!F3,""),"")</f>
        <v/>
      </c>
      <c r="W3" s="10">
        <f>IFERROR(IF($S3=$W$1,'2nd Open'!F3,""),"")</f>
        <v>1000.000000002</v>
      </c>
      <c r="X3" s="10" t="str">
        <f>IFERROR(IF(S3=$X$1,'2nd Open'!F3,""),"")</f>
        <v/>
      </c>
      <c r="Y3" s="20"/>
      <c r="Z3" s="11">
        <f>MIN('2nd Open'!D:D)</f>
        <v>16.72</v>
      </c>
      <c r="AA3" s="14" t="s">
        <v>3</v>
      </c>
      <c r="AB3" s="96"/>
    </row>
    <row r="4" spans="1:32" ht="16.5" thickBot="1">
      <c r="A4" s="24">
        <f>IF(B4="","",Draw!F4)</f>
        <v>3</v>
      </c>
      <c r="B4" s="25" t="str">
        <f>IFERROR(Draw!G4,"")</f>
        <v>Carli Maruska</v>
      </c>
      <c r="C4" s="25" t="str">
        <f>IFERROR(Draw!H4,"")</f>
        <v>Billy</v>
      </c>
      <c r="D4" s="80">
        <v>20.753</v>
      </c>
      <c r="E4" s="26">
        <v>3E-9</v>
      </c>
      <c r="F4" s="133">
        <f t="shared" si="0"/>
        <v>20.753000003</v>
      </c>
      <c r="G4" s="133" t="str">
        <f t="shared" si="1"/>
        <v/>
      </c>
      <c r="I4" s="71" t="s">
        <v>4</v>
      </c>
      <c r="J4" s="113">
        <f>'2nd Open'!Z4</f>
        <v>17.22</v>
      </c>
      <c r="L4" s="188" t="s">
        <v>3</v>
      </c>
      <c r="M4" s="62" t="str">
        <f>'2nd Open'!AA10</f>
        <v>1st</v>
      </c>
      <c r="N4" s="32" t="str">
        <f>'2nd Open'!AB10</f>
        <v>Hannah Eldeen</v>
      </c>
      <c r="O4" s="32" t="str">
        <f>'2nd Open'!AC10</f>
        <v>Stormy</v>
      </c>
      <c r="P4" s="63">
        <f>'2nd Open'!AD10</f>
        <v>16.720000008</v>
      </c>
      <c r="Q4" s="45">
        <v>0</v>
      </c>
      <c r="S4" s="3" t="str">
        <f>IFERROR(VLOOKUP('2nd Open'!F4,$Z$3:$AA$7,2,TRUE),"")</f>
        <v>4D</v>
      </c>
      <c r="T4" s="10" t="str">
        <f>IFERROR(IF(S4=$T$1,'2nd Open'!F4,""),"")</f>
        <v/>
      </c>
      <c r="U4" s="10" t="str">
        <f>IFERROR(IF(S4=$U$1,'2nd Open'!F4,""),"")</f>
        <v/>
      </c>
      <c r="V4" s="10" t="str">
        <f>IFERROR(IF(S4=$V$1,'2nd Open'!F4,""),"")</f>
        <v/>
      </c>
      <c r="W4" s="10">
        <f>IFERROR(IF($S4=$W$1,'2nd Open'!F4,""),"")</f>
        <v>20.753000003</v>
      </c>
      <c r="X4" s="10" t="str">
        <f>IFERROR(IF(S4=$X$1,'2nd Open'!F4,""),"")</f>
        <v/>
      </c>
      <c r="Y4" s="20"/>
      <c r="Z4" s="12">
        <f>Z3+0.5</f>
        <v>17.22</v>
      </c>
      <c r="AA4" s="15" t="s">
        <v>4</v>
      </c>
      <c r="AB4" s="96"/>
    </row>
    <row r="5" spans="1:32" ht="16.5" thickBot="1">
      <c r="A5" s="24">
        <f>IF(B5="","",Draw!F5)</f>
        <v>4</v>
      </c>
      <c r="B5" s="25" t="str">
        <f>IFERROR(Draw!G5,"")</f>
        <v>Cindy Auch</v>
      </c>
      <c r="C5" s="25" t="str">
        <f>IFERROR(Draw!H5,"")</f>
        <v>Peppy</v>
      </c>
      <c r="D5" s="81" t="s">
        <v>94</v>
      </c>
      <c r="E5" s="26">
        <v>4.0000000000000002E-9</v>
      </c>
      <c r="F5" s="133">
        <f t="shared" si="0"/>
        <v>1000.000000004</v>
      </c>
      <c r="G5" s="133" t="str">
        <f t="shared" si="1"/>
        <v/>
      </c>
      <c r="I5" s="72" t="s">
        <v>5</v>
      </c>
      <c r="J5" s="113">
        <f>'2nd Open'!Z5</f>
        <v>17.72</v>
      </c>
      <c r="L5" s="189"/>
      <c r="M5" s="53" t="str">
        <f>IF($J$9&lt;2,"",'2nd Open'!AA11)</f>
        <v>2nd</v>
      </c>
      <c r="N5" s="28" t="str">
        <f>IF(M5="","",'2nd Open'!AB11)</f>
        <v>Mandy Williams</v>
      </c>
      <c r="O5" s="28" t="str">
        <f>IF(N5="","",'2nd Open'!AC11)</f>
        <v>Josie</v>
      </c>
      <c r="P5" s="64">
        <f>IF(O5="","",'2nd Open'!AD11)</f>
        <v>16.965000019000001</v>
      </c>
      <c r="Q5" s="46">
        <v>0</v>
      </c>
      <c r="S5" s="3" t="str">
        <f>IFERROR(VLOOKUP('2nd Open'!F5,$Z$3:$AA$7,2,TRUE),"")</f>
        <v>4D</v>
      </c>
      <c r="T5" s="10" t="str">
        <f>IFERROR(IF(S5=$T$1,'2nd Open'!F5,""),"")</f>
        <v/>
      </c>
      <c r="U5" s="10" t="str">
        <f>IFERROR(IF(S5=$U$1,'2nd Open'!F5,""),"")</f>
        <v/>
      </c>
      <c r="V5" s="10" t="str">
        <f>IFERROR(IF(S5=$V$1,'2nd Open'!F5,""),"")</f>
        <v/>
      </c>
      <c r="W5" s="10">
        <f>IFERROR(IF($S5=$W$1,'2nd Open'!F5,""),"")</f>
        <v>1000.000000004</v>
      </c>
      <c r="X5" s="10" t="str">
        <f>IFERROR(IF(S5=$X$1,'2nd Open'!F5,""),"")</f>
        <v/>
      </c>
      <c r="Y5" s="20"/>
      <c r="Z5" s="12">
        <f>Z4+0.5</f>
        <v>17.72</v>
      </c>
      <c r="AA5" s="15" t="s">
        <v>5</v>
      </c>
      <c r="AB5" s="96"/>
    </row>
    <row r="6" spans="1:32" ht="16.5" thickBot="1">
      <c r="A6" s="24">
        <f>IF(B6="","",Draw!F6)</f>
        <v>5</v>
      </c>
      <c r="B6" s="25" t="str">
        <f>IFERROR(Draw!G6,"")</f>
        <v>Kali Roduner</v>
      </c>
      <c r="C6" s="25" t="str">
        <f>IFERROR(Draw!H6,"")</f>
        <v>Reggie</v>
      </c>
      <c r="D6" s="82">
        <v>18.295000000000002</v>
      </c>
      <c r="E6" s="26">
        <v>5.0000000000000001E-9</v>
      </c>
      <c r="F6" s="133">
        <f t="shared" si="0"/>
        <v>18.295000005000002</v>
      </c>
      <c r="G6" s="133" t="str">
        <f t="shared" si="1"/>
        <v/>
      </c>
      <c r="I6" s="117" t="s">
        <v>6</v>
      </c>
      <c r="J6" s="114">
        <f>'2nd Open'!Z6</f>
        <v>18.72</v>
      </c>
      <c r="L6" s="189"/>
      <c r="M6" s="53" t="str">
        <f>IF($J$9&lt;3,"",'2nd Open'!AA12)</f>
        <v/>
      </c>
      <c r="N6" s="28" t="str">
        <f>IF(M6="","",'2nd Open'!AB12)</f>
        <v/>
      </c>
      <c r="O6" s="28" t="str">
        <f>IF(N6="","",'2nd Open'!AC12)</f>
        <v/>
      </c>
      <c r="P6" s="64" t="str">
        <f>IF(O6="","",'2nd Open'!AD12)</f>
        <v/>
      </c>
      <c r="Q6" s="47">
        <v>0</v>
      </c>
      <c r="S6" s="3" t="str">
        <f>IFERROR(VLOOKUP('2nd Open'!F6,$Z$3:$AA$7,2,TRUE),"")</f>
        <v>3D</v>
      </c>
      <c r="T6" s="10" t="str">
        <f>IFERROR(IF(S6=$T$1,'2nd Open'!F6,""),"")</f>
        <v/>
      </c>
      <c r="U6" s="10" t="str">
        <f>IFERROR(IF(S6=$U$1,'2nd Open'!F6,""),"")</f>
        <v/>
      </c>
      <c r="V6" s="10">
        <f>IFERROR(IF(S6=$V$1,'2nd Open'!F6,""),"")</f>
        <v>18.295000005000002</v>
      </c>
      <c r="W6" s="10" t="str">
        <f>IFERROR(IF($S6=$W$1,'2nd Open'!F6,""),"")</f>
        <v/>
      </c>
      <c r="X6" s="10" t="str">
        <f>IFERROR(IF(S6=$X$1,'2nd Open'!F6,""),"")</f>
        <v/>
      </c>
      <c r="Y6" s="20"/>
      <c r="Z6" s="12">
        <f>IF(MAX('2nd Open'!A2:A180)&gt;=75,Z5+0.5,Z5+1)</f>
        <v>18.72</v>
      </c>
      <c r="AA6" s="15" t="s">
        <v>6</v>
      </c>
      <c r="AB6" s="96"/>
    </row>
    <row r="7" spans="1:32" ht="16.5" thickBot="1">
      <c r="A7" s="36"/>
      <c r="B7" s="37"/>
      <c r="C7" s="37"/>
      <c r="D7" s="89"/>
      <c r="E7" s="26">
        <v>6E-9</v>
      </c>
      <c r="F7" s="133" t="str">
        <f t="shared" si="0"/>
        <v/>
      </c>
      <c r="G7" s="133"/>
      <c r="I7" s="116" t="s">
        <v>13</v>
      </c>
      <c r="J7" s="114" t="str">
        <f>'2nd Open'!Z7</f>
        <v>-</v>
      </c>
      <c r="L7" s="189"/>
      <c r="M7" s="53" t="str">
        <f>IF($J$9&lt;4,"",'2nd Open'!AA13)</f>
        <v/>
      </c>
      <c r="N7" s="28" t="str">
        <f>IF(M7="","",'2nd Open'!AB13)</f>
        <v/>
      </c>
      <c r="O7" s="28" t="str">
        <f>IF(N7="","",'2nd Open'!AC13)</f>
        <v/>
      </c>
      <c r="P7" s="64" t="str">
        <f>IF(O7="","",'2nd Open'!AD13)</f>
        <v/>
      </c>
      <c r="Q7" s="46">
        <v>0</v>
      </c>
      <c r="S7" s="3" t="str">
        <f>IFERROR(VLOOKUP('2nd Open'!F7,$Z$3:$AA$7,2,TRUE),"")</f>
        <v/>
      </c>
      <c r="T7" s="10" t="str">
        <f>IFERROR(IF(S7=$T$1,'2nd Open'!F7,""),"")</f>
        <v/>
      </c>
      <c r="U7" s="10" t="str">
        <f>IFERROR(IF(S7=$U$1,'2nd Open'!F7,""),"")</f>
        <v/>
      </c>
      <c r="V7" s="10" t="str">
        <f>IFERROR(IF(S7=$V$1,'2nd Open'!F7,""),"")</f>
        <v/>
      </c>
      <c r="W7" s="10" t="str">
        <f>IFERROR(IF($S7=$W$1,'2nd Open'!F7,""),"")</f>
        <v/>
      </c>
      <c r="X7" s="10" t="str">
        <f>IFERROR(IF(S7=$X$1,'2nd Open'!F7,""),"")</f>
        <v/>
      </c>
      <c r="Y7" s="20"/>
      <c r="Z7" s="13" t="str">
        <f>IF(MAX('2nd Open'!A2:A180)&gt;=75,Z6+0.5,"-")</f>
        <v>-</v>
      </c>
      <c r="AA7" s="16" t="s">
        <v>13</v>
      </c>
    </row>
    <row r="8" spans="1:32" ht="16.5" thickBot="1">
      <c r="A8" s="24">
        <f>IF(B8="","",Draw!F8)</f>
        <v>6</v>
      </c>
      <c r="B8" s="25" t="str">
        <f>IFERROR(Draw!G8,"")</f>
        <v>Mackenzie Roduner</v>
      </c>
      <c r="C8" s="25" t="str">
        <f>IFERROR(Draw!H8,"")</f>
        <v>Rocky</v>
      </c>
      <c r="D8" s="83" t="s">
        <v>94</v>
      </c>
      <c r="E8" s="26">
        <v>6.9999999999999998E-9</v>
      </c>
      <c r="F8" s="133">
        <f t="shared" si="0"/>
        <v>1000.000000007</v>
      </c>
      <c r="G8" s="133" t="str">
        <f t="shared" ref="G8:G71" si="2">IF(OR(AND(D8&gt;1,D8&lt;1050),D8="nt",D8=""),"","Not a valid input")</f>
        <v/>
      </c>
      <c r="L8" s="190"/>
      <c r="M8" s="69" t="str">
        <f>IF($J$9&lt;5,"",'2nd Open'!AA14)</f>
        <v/>
      </c>
      <c r="N8" s="33" t="str">
        <f>IF(M8="","",'2nd Open'!AB14)</f>
        <v/>
      </c>
      <c r="O8" s="33" t="str">
        <f>IF(N8="","",'2nd Open'!AC14)</f>
        <v/>
      </c>
      <c r="P8" s="70" t="str">
        <f>IF(O8="","",'2nd Open'!AD14)</f>
        <v/>
      </c>
      <c r="Q8" s="48">
        <v>0</v>
      </c>
      <c r="S8" s="3" t="str">
        <f>IFERROR(VLOOKUP('2nd Open'!F8,$Z$3:$AA$7,2,TRUE),"")</f>
        <v>4D</v>
      </c>
      <c r="T8" s="10" t="str">
        <f>IFERROR(IF(S8=$T$1,'2nd Open'!F8,""),"")</f>
        <v/>
      </c>
      <c r="U8" s="10" t="str">
        <f>IFERROR(IF(S8=$U$1,'2nd Open'!F8,""),"")</f>
        <v/>
      </c>
      <c r="V8" s="10" t="str">
        <f>IFERROR(IF(S8=$V$1,'2nd Open'!F8,""),"")</f>
        <v/>
      </c>
      <c r="W8" s="10">
        <f>IFERROR(IF($S8=$W$1,'2nd Open'!F8,""),"")</f>
        <v>1000.000000007</v>
      </c>
      <c r="X8" s="10" t="str">
        <f>IFERROR(IF(S8=$X$1,'2nd Open'!F8,""),"")</f>
        <v/>
      </c>
      <c r="Y8" s="20"/>
      <c r="AA8" s="9"/>
      <c r="AB8" s="9"/>
    </row>
    <row r="9" spans="1:32" ht="16.5" thickBot="1">
      <c r="A9" s="24">
        <f>IF(B9="","",Draw!F9)</f>
        <v>7</v>
      </c>
      <c r="B9" s="25" t="str">
        <f>IFERROR(Draw!G9,"")</f>
        <v>Hannah Eldeen</v>
      </c>
      <c r="C9" s="25" t="str">
        <f>IFERROR(Draw!H9,"")</f>
        <v>Stormy</v>
      </c>
      <c r="D9" s="79">
        <v>16.72</v>
      </c>
      <c r="E9" s="26">
        <v>8.0000000000000005E-9</v>
      </c>
      <c r="F9" s="133">
        <f t="shared" si="0"/>
        <v>16.720000008</v>
      </c>
      <c r="G9" s="133" t="str">
        <f t="shared" si="2"/>
        <v/>
      </c>
      <c r="I9" s="76" t="s">
        <v>12</v>
      </c>
      <c r="J9" s="77">
        <v>2</v>
      </c>
      <c r="L9" s="57"/>
      <c r="M9" s="60"/>
      <c r="N9" s="49"/>
      <c r="O9" s="49"/>
      <c r="P9" s="61"/>
      <c r="Q9" s="40"/>
      <c r="S9" s="3" t="str">
        <f>IFERROR(VLOOKUP('2nd Open'!F9,$Z$3:$AA$7,2,TRUE),"")</f>
        <v>1D</v>
      </c>
      <c r="T9" s="10">
        <f>IFERROR(IF(S9=$T$1,'2nd Open'!F9,""),"")</f>
        <v>16.720000008</v>
      </c>
      <c r="U9" s="10" t="str">
        <f>IFERROR(IF(S9=$U$1,'2nd Open'!F9,""),"")</f>
        <v/>
      </c>
      <c r="V9" s="10" t="str">
        <f>IFERROR(IF(S9=$V$1,'2nd Open'!F9,""),"")</f>
        <v/>
      </c>
      <c r="W9" s="10" t="str">
        <f>IFERROR(IF($S9=$W$1,'2nd Open'!F9,""),"")</f>
        <v/>
      </c>
      <c r="X9" s="10" t="str">
        <f>IFERROR(IF(S9=$X$1,'2nd Open'!F9,""),"")</f>
        <v/>
      </c>
      <c r="Y9" s="20"/>
      <c r="Z9" s="99" t="s">
        <v>11</v>
      </c>
      <c r="AA9" s="100" t="s">
        <v>8</v>
      </c>
      <c r="AB9" s="100" t="s">
        <v>0</v>
      </c>
      <c r="AC9" s="100" t="s">
        <v>1</v>
      </c>
      <c r="AD9" s="100" t="s">
        <v>9</v>
      </c>
      <c r="AE9" s="101" t="s">
        <v>10</v>
      </c>
    </row>
    <row r="10" spans="1:32">
      <c r="A10" s="24">
        <f>IF(B10="","",Draw!F10)</f>
        <v>8</v>
      </c>
      <c r="B10" s="25" t="str">
        <f>IFERROR(Draw!G10,"")</f>
        <v>Kailey Deknikker</v>
      </c>
      <c r="C10" s="25" t="str">
        <f>IFERROR(Draw!H10,"")</f>
        <v>Rocket</v>
      </c>
      <c r="D10" s="79" t="s">
        <v>94</v>
      </c>
      <c r="E10" s="26">
        <v>8.9999999999999995E-9</v>
      </c>
      <c r="F10" s="133">
        <f t="shared" si="0"/>
        <v>1000.000000009</v>
      </c>
      <c r="G10" s="133" t="str">
        <f t="shared" si="2"/>
        <v/>
      </c>
      <c r="L10" s="191" t="s">
        <v>4</v>
      </c>
      <c r="M10" s="62" t="str">
        <f>'2nd Open'!AA16</f>
        <v>1st</v>
      </c>
      <c r="N10" s="32" t="str">
        <f>'2nd Open'!AB16</f>
        <v>Melissa Maxwell</v>
      </c>
      <c r="O10" s="32" t="str">
        <f>'2nd Open'!AC16</f>
        <v>Tex</v>
      </c>
      <c r="P10" s="63">
        <f>'2nd Open'!AD16</f>
        <v>17.284000014</v>
      </c>
      <c r="Q10" s="41">
        <v>0</v>
      </c>
      <c r="S10" s="3" t="str">
        <f>IFERROR(VLOOKUP('2nd Open'!F10,$Z$3:$AA$7,2,TRUE),"")</f>
        <v>4D</v>
      </c>
      <c r="T10" s="10" t="str">
        <f>IFERROR(IF(S10=$T$1,'2nd Open'!F10,""),"")</f>
        <v/>
      </c>
      <c r="U10" s="10" t="str">
        <f>IFERROR(IF(S10=$U$1,'2nd Open'!F10,""),"")</f>
        <v/>
      </c>
      <c r="V10" s="10" t="str">
        <f>IFERROR(IF(S10=$V$1,'2nd Open'!F10,""),"")</f>
        <v/>
      </c>
      <c r="W10" s="10">
        <f>IFERROR(IF($S10=$W$1,'2nd Open'!F10,""),"")</f>
        <v>1000.000000009</v>
      </c>
      <c r="X10" s="10" t="str">
        <f>IFERROR(IF(S10=$X$1,'2nd Open'!F10,""),"")</f>
        <v/>
      </c>
      <c r="Y10" s="20"/>
      <c r="Z10" s="185" t="s">
        <v>3</v>
      </c>
      <c r="AA10" s="97" t="str">
        <f>IF(AB10="-","-","1st")</f>
        <v>1st</v>
      </c>
      <c r="AB10" s="97" t="str">
        <f>IFERROR(INDEX('2nd Open'!$B:$F,MATCH(AD10,'2nd Open'!$F:$F,0),1),"-")</f>
        <v>Hannah Eldeen</v>
      </c>
      <c r="AC10" s="97" t="str">
        <f>IFERROR(INDEX('2nd Open'!$B:$F,MATCH(AD10,'2nd Open'!$F:$F,0),2),"-")</f>
        <v>Stormy</v>
      </c>
      <c r="AD10" s="10">
        <f>IFERROR(SMALL($T$2:$T$300,AF10),"-")</f>
        <v>16.720000008</v>
      </c>
      <c r="AE10" s="98"/>
      <c r="AF10" s="23">
        <v>1</v>
      </c>
    </row>
    <row r="11" spans="1:32">
      <c r="A11" s="24">
        <f>IF(B11="","",Draw!F11)</f>
        <v>9</v>
      </c>
      <c r="B11" s="25" t="str">
        <f>IFERROR(Draw!G11,"")</f>
        <v>Sam Hieb</v>
      </c>
      <c r="C11" s="25" t="str">
        <f>IFERROR(Draw!H11,"")</f>
        <v>Jitter</v>
      </c>
      <c r="D11" s="79">
        <v>17.617000000000001</v>
      </c>
      <c r="E11" s="26">
        <v>1E-8</v>
      </c>
      <c r="F11" s="133">
        <f t="shared" si="0"/>
        <v>17.617000010000002</v>
      </c>
      <c r="G11" s="133" t="str">
        <f t="shared" si="2"/>
        <v/>
      </c>
      <c r="I11" s="75"/>
      <c r="L11" s="192"/>
      <c r="M11" s="53" t="str">
        <f>IF($J$9&lt;2,"",'2nd Open'!AA17)</f>
        <v>2nd</v>
      </c>
      <c r="N11" s="28" t="str">
        <f>IF(M11="","",'2nd Open'!AB17)</f>
        <v>Sam Hieb</v>
      </c>
      <c r="O11" s="28" t="str">
        <f>IF(N11="","",'2nd Open'!AC17)</f>
        <v>Jitter</v>
      </c>
      <c r="P11" s="64">
        <f>IF(O11="","",'2nd Open'!AD17)</f>
        <v>17.617000010000002</v>
      </c>
      <c r="Q11" s="43">
        <v>0</v>
      </c>
      <c r="S11" s="3" t="str">
        <f>IFERROR(VLOOKUP('2nd Open'!F11,$Z$3:$AA$7,2,TRUE),"")</f>
        <v>2D</v>
      </c>
      <c r="T11" s="10" t="str">
        <f>IFERROR(IF(S11=$T$1,'2nd Open'!F11,""),"")</f>
        <v/>
      </c>
      <c r="U11" s="10">
        <f>IFERROR(IF(S11=$U$1,'2nd Open'!F11,""),"")</f>
        <v>17.617000010000002</v>
      </c>
      <c r="V11" s="10" t="str">
        <f>IFERROR(IF(S11=$V$1,'2nd Open'!F11,""),"")</f>
        <v/>
      </c>
      <c r="W11" s="10" t="str">
        <f>IFERROR(IF($S11=$W$1,'2nd Open'!F11,""),"")</f>
        <v/>
      </c>
      <c r="X11" s="10" t="str">
        <f>IFERROR(IF(S11=$X$1,'2nd Open'!F11,""),"")</f>
        <v/>
      </c>
      <c r="Y11" s="20"/>
      <c r="Z11" s="186"/>
      <c r="AA11" s="21" t="str">
        <f>IF(AB11="-","-","2nd")</f>
        <v>2nd</v>
      </c>
      <c r="AB11" s="97" t="str">
        <f>IFERROR(INDEX('2nd Open'!$B:$F,MATCH(AD11,'2nd Open'!$F:$F,0),1),"-")</f>
        <v>Mandy Williams</v>
      </c>
      <c r="AC11" s="97" t="str">
        <f>IFERROR(INDEX('2nd Open'!$B:$F,MATCH(AD11,'2nd Open'!$F:$F,0),2),"-")</f>
        <v>Josie</v>
      </c>
      <c r="AD11" s="10">
        <f t="shared" ref="AD11:AD14" si="3">IFERROR(SMALL($T$2:$T$300,AF11),"-")</f>
        <v>16.965000019000001</v>
      </c>
      <c r="AE11" s="7"/>
      <c r="AF11" s="23">
        <v>2</v>
      </c>
    </row>
    <row r="12" spans="1:32">
      <c r="A12" s="24">
        <f>IF(B12="","",Draw!F12)</f>
        <v>10</v>
      </c>
      <c r="B12" s="25" t="str">
        <f>IFERROR(Draw!G12,"")</f>
        <v>Taya Renteria</v>
      </c>
      <c r="C12" s="25" t="str">
        <f>IFERROR(Draw!H12,"")</f>
        <v>Gunner</v>
      </c>
      <c r="D12" s="82">
        <v>19.009</v>
      </c>
      <c r="E12" s="26">
        <v>1.0999999999999999E-8</v>
      </c>
      <c r="F12" s="133">
        <f t="shared" si="0"/>
        <v>19.009000011000001</v>
      </c>
      <c r="G12" s="133" t="str">
        <f t="shared" si="2"/>
        <v/>
      </c>
      <c r="H12" s="26"/>
      <c r="I12" s="75"/>
      <c r="L12" s="192"/>
      <c r="M12" s="53" t="str">
        <f>IF($J$9&lt;3,"",'2nd Open'!AA18)</f>
        <v/>
      </c>
      <c r="N12" s="28" t="str">
        <f>IF(M12="","",'2nd Open'!AB18)</f>
        <v/>
      </c>
      <c r="O12" s="28" t="str">
        <f>IF(N12="","",'2nd Open'!AC18)</f>
        <v/>
      </c>
      <c r="P12" s="64" t="str">
        <f>IF(O12="","",'2nd Open'!AD18)</f>
        <v/>
      </c>
      <c r="Q12" s="42">
        <v>0</v>
      </c>
      <c r="S12" s="3" t="str">
        <f>IFERROR(VLOOKUP('2nd Open'!F12,$Z$3:$AA$7,2,TRUE),"")</f>
        <v>4D</v>
      </c>
      <c r="T12" s="10" t="str">
        <f>IFERROR(IF(S12=$T$1,'2nd Open'!F12,""),"")</f>
        <v/>
      </c>
      <c r="U12" s="10" t="str">
        <f>IFERROR(IF(S12=$U$1,'2nd Open'!F12,""),"")</f>
        <v/>
      </c>
      <c r="V12" s="10" t="str">
        <f>IFERROR(IF(S12=$V$1,'2nd Open'!F12,""),"")</f>
        <v/>
      </c>
      <c r="W12" s="10">
        <f>IFERROR(IF($S12=$W$1,'2nd Open'!F12,""),"")</f>
        <v>19.009000011000001</v>
      </c>
      <c r="X12" s="10" t="str">
        <f>IFERROR(IF(S12=$X$1,'2nd Open'!F12,""),"")</f>
        <v/>
      </c>
      <c r="Y12" s="20"/>
      <c r="Z12" s="186"/>
      <c r="AA12" s="21" t="str">
        <f>IF(AB12="-","-","3rd")</f>
        <v>-</v>
      </c>
      <c r="AB12" s="97" t="str">
        <f>IFERROR(INDEX('2nd Open'!$B:$F,MATCH(AD12,'2nd Open'!$F:$F,0),1),"-")</f>
        <v>-</v>
      </c>
      <c r="AC12" s="97" t="str">
        <f>IFERROR(INDEX('2nd Open'!$B:$F,MATCH(AD12,'2nd Open'!$F:$F,0),2),"-")</f>
        <v>-</v>
      </c>
      <c r="AD12" s="10" t="str">
        <f t="shared" si="3"/>
        <v>-</v>
      </c>
      <c r="AE12" s="7"/>
      <c r="AF12" s="23">
        <v>3</v>
      </c>
    </row>
    <row r="13" spans="1:32">
      <c r="A13" s="36"/>
      <c r="B13" s="37"/>
      <c r="C13" s="37"/>
      <c r="D13" s="89"/>
      <c r="E13" s="26">
        <v>1.2E-8</v>
      </c>
      <c r="F13" s="133" t="str">
        <f t="shared" si="0"/>
        <v/>
      </c>
      <c r="G13" s="133"/>
      <c r="I13" s="74">
        <v>1</v>
      </c>
      <c r="L13" s="192"/>
      <c r="M13" s="53" t="str">
        <f>IF($J$9&lt;4,"",'2nd Open'!AA19)</f>
        <v/>
      </c>
      <c r="N13" s="28" t="str">
        <f>IF(M13="","",'2nd Open'!AB19)</f>
        <v/>
      </c>
      <c r="O13" s="28" t="str">
        <f>IF(N13="","",'2nd Open'!AC19)</f>
        <v/>
      </c>
      <c r="P13" s="64" t="str">
        <f>IF(O13="","",'2nd Open'!AD19)</f>
        <v/>
      </c>
      <c r="Q13" s="43">
        <v>0</v>
      </c>
      <c r="S13" s="3" t="str">
        <f>IFERROR(VLOOKUP('2nd Open'!F13,$Z$3:$AA$7,2,TRUE),"")</f>
        <v/>
      </c>
      <c r="T13" s="10" t="str">
        <f>IFERROR(IF(S13=$T$1,'2nd Open'!F13,""),"")</f>
        <v/>
      </c>
      <c r="U13" s="10" t="str">
        <f>IFERROR(IF(S13=$U$1,'2nd Open'!F13,""),"")</f>
        <v/>
      </c>
      <c r="V13" s="10" t="str">
        <f>IFERROR(IF(S13=$V$1,'2nd Open'!F13,""),"")</f>
        <v/>
      </c>
      <c r="W13" s="10" t="str">
        <f>IFERROR(IF($S13=$W$1,'2nd Open'!F13,""),"")</f>
        <v/>
      </c>
      <c r="X13" s="10" t="str">
        <f>IFERROR(IF(S13=$X$1,'2nd Open'!F13,""),"")</f>
        <v/>
      </c>
      <c r="Y13" s="20"/>
      <c r="Z13" s="186"/>
      <c r="AA13" s="21" t="str">
        <f>IF(AB13="-","-","4th")</f>
        <v>-</v>
      </c>
      <c r="AB13" s="97" t="str">
        <f>IFERROR(INDEX('2nd Open'!$B:$F,MATCH(AD13,'2nd Open'!$F:$F,0),1),"-")</f>
        <v>-</v>
      </c>
      <c r="AC13" s="97" t="str">
        <f>IFERROR(INDEX('2nd Open'!$B:$F,MATCH(AD13,'2nd Open'!$F:$F,0),2),"-")</f>
        <v>-</v>
      </c>
      <c r="AD13" s="10" t="str">
        <f t="shared" si="3"/>
        <v>-</v>
      </c>
      <c r="AE13" s="7"/>
      <c r="AF13" s="23">
        <v>4</v>
      </c>
    </row>
    <row r="14" spans="1:32" ht="16.5" thickBot="1">
      <c r="A14" s="24">
        <f>IF(B14="","",Draw!F14)</f>
        <v>11</v>
      </c>
      <c r="B14" s="25" t="str">
        <f>IFERROR(Draw!G14,"")</f>
        <v>Kacee Hohn</v>
      </c>
      <c r="C14" s="25" t="str">
        <f>IFERROR(Draw!H14,"")</f>
        <v>Legs</v>
      </c>
      <c r="D14" s="84">
        <v>18.161999999999999</v>
      </c>
      <c r="E14" s="26">
        <v>1.3000000000000001E-8</v>
      </c>
      <c r="F14" s="133">
        <f t="shared" si="0"/>
        <v>18.162000013</v>
      </c>
      <c r="G14" s="133" t="str">
        <f t="shared" ref="G14" si="4">IF(OR(AND(D14&gt;1,D14&lt;1050),D14="nt",D14=""),"","Not a valid input")</f>
        <v/>
      </c>
      <c r="I14" s="75">
        <v>2</v>
      </c>
      <c r="L14" s="193"/>
      <c r="M14" s="69" t="str">
        <f>IF($J$9&lt;5,"",'2nd Open'!AA20)</f>
        <v/>
      </c>
      <c r="N14" s="33" t="str">
        <f>IF(M14="","",'2nd Open'!AB20)</f>
        <v/>
      </c>
      <c r="O14" s="33" t="str">
        <f>IF(N14="","",'2nd Open'!AC20)</f>
        <v/>
      </c>
      <c r="P14" s="70" t="str">
        <f>IF(O14="","",'2nd Open'!AD20)</f>
        <v/>
      </c>
      <c r="Q14" s="42">
        <v>0</v>
      </c>
      <c r="S14" s="3" t="str">
        <f>IFERROR(VLOOKUP('2nd Open'!F14,$Z$3:$AA$7,2,TRUE),"")</f>
        <v>3D</v>
      </c>
      <c r="T14" s="10" t="str">
        <f>IFERROR(IF(S14=$T$1,'2nd Open'!F14,""),"")</f>
        <v/>
      </c>
      <c r="U14" s="10" t="str">
        <f>IFERROR(IF(S14=$U$1,'2nd Open'!F14,""),"")</f>
        <v/>
      </c>
      <c r="V14" s="10">
        <f>IFERROR(IF(S14=$V$1,'2nd Open'!F14,""),"")</f>
        <v>18.162000013</v>
      </c>
      <c r="W14" s="10" t="str">
        <f>IFERROR(IF($S14=$W$1,'2nd Open'!F14,""),"")</f>
        <v/>
      </c>
      <c r="X14" s="10" t="str">
        <f>IFERROR(IF(S14=$X$1,'2nd Open'!F14,""),"")</f>
        <v/>
      </c>
      <c r="Y14" s="20"/>
      <c r="Z14" s="186"/>
      <c r="AA14" s="21" t="str">
        <f>IF(AB14="-","-","5th")</f>
        <v>-</v>
      </c>
      <c r="AB14" s="97" t="str">
        <f>IFERROR(INDEX('2nd Open'!$B:$F,MATCH(AD14,'2nd Open'!$F:$F,0),1),"-")</f>
        <v>-</v>
      </c>
      <c r="AC14" s="97" t="str">
        <f>IFERROR(INDEX('2nd Open'!$B:$F,MATCH(AD14,'2nd Open'!$F:$F,0),2),"-")</f>
        <v>-</v>
      </c>
      <c r="AD14" s="10" t="str">
        <f t="shared" si="3"/>
        <v>-</v>
      </c>
      <c r="AE14" s="7"/>
      <c r="AF14" s="23">
        <v>5</v>
      </c>
    </row>
    <row r="15" spans="1:32" ht="16.5" thickBot="1">
      <c r="A15" s="24">
        <f>IF(B15="","",Draw!F15)</f>
        <v>12</v>
      </c>
      <c r="B15" s="25" t="str">
        <f>IFERROR(Draw!G15,"")</f>
        <v>Melissa Maxwell</v>
      </c>
      <c r="C15" s="25" t="str">
        <f>IFERROR(Draw!H15,"")</f>
        <v>Tex</v>
      </c>
      <c r="D15" s="85">
        <v>17.283999999999999</v>
      </c>
      <c r="E15" s="26">
        <v>1.4E-8</v>
      </c>
      <c r="F15" s="133">
        <f t="shared" si="0"/>
        <v>17.284000014</v>
      </c>
      <c r="G15" s="133" t="str">
        <f t="shared" si="2"/>
        <v/>
      </c>
      <c r="I15" s="75">
        <v>3</v>
      </c>
      <c r="L15" s="57"/>
      <c r="M15" s="67"/>
      <c r="N15" s="31"/>
      <c r="O15" s="31"/>
      <c r="P15" s="68"/>
      <c r="Q15" s="40"/>
      <c r="S15" s="3" t="str">
        <f>IFERROR(VLOOKUP('2nd Open'!F15,$Z$3:$AA$7,2,TRUE),"")</f>
        <v>2D</v>
      </c>
      <c r="T15" s="10" t="str">
        <f>IFERROR(IF(S15=$T$1,'2nd Open'!F15,""),"")</f>
        <v/>
      </c>
      <c r="U15" s="10">
        <f>IFERROR(IF(S15=$U$1,'2nd Open'!F15,""),"")</f>
        <v>17.284000014</v>
      </c>
      <c r="V15" s="10" t="str">
        <f>IFERROR(IF(S15=$V$1,'2nd Open'!F15,""),"")</f>
        <v/>
      </c>
      <c r="W15" s="10" t="str">
        <f>IFERROR(IF($S15=$W$1,'2nd Open'!F15,""),"")</f>
        <v/>
      </c>
      <c r="X15" s="10" t="str">
        <f>IFERROR(IF(S15=$X$1,'2nd Open'!F15,""),"")</f>
        <v/>
      </c>
      <c r="Y15" s="20"/>
      <c r="Z15" s="6"/>
      <c r="AA15" s="22"/>
      <c r="AB15" s="22"/>
      <c r="AC15" s="22"/>
      <c r="AD15" s="102"/>
      <c r="AE15" s="7"/>
    </row>
    <row r="16" spans="1:32">
      <c r="A16" s="24">
        <f>IF(B16="","",Draw!F16)</f>
        <v>13</v>
      </c>
      <c r="B16" s="25" t="str">
        <f>IFERROR(Draw!G16,"")</f>
        <v>Amanda Long</v>
      </c>
      <c r="C16" s="25" t="str">
        <f>IFERROR(Draw!H16,"")</f>
        <v>Jazzy</v>
      </c>
      <c r="D16" s="85" t="s">
        <v>94</v>
      </c>
      <c r="E16" s="26">
        <v>1.4999999999999999E-8</v>
      </c>
      <c r="F16" s="133">
        <f t="shared" si="0"/>
        <v>1000.000000015</v>
      </c>
      <c r="G16" s="133" t="str">
        <f t="shared" si="2"/>
        <v/>
      </c>
      <c r="I16" s="75">
        <v>4</v>
      </c>
      <c r="L16" s="194" t="s">
        <v>5</v>
      </c>
      <c r="M16" s="62" t="str">
        <f>'2nd Open'!AA22</f>
        <v>1st</v>
      </c>
      <c r="N16" s="32" t="str">
        <f>'2nd Open'!AB22</f>
        <v>Kacee Hohn</v>
      </c>
      <c r="O16" s="32" t="str">
        <f>'2nd Open'!AC22</f>
        <v>Legs</v>
      </c>
      <c r="P16" s="63">
        <f>'2nd Open'!AD22</f>
        <v>18.162000013</v>
      </c>
      <c r="Q16" s="41">
        <v>0</v>
      </c>
      <c r="S16" s="3" t="str">
        <f>IFERROR(VLOOKUP('2nd Open'!F16,$Z$3:$AA$7,2,TRUE),"")</f>
        <v>4D</v>
      </c>
      <c r="T16" s="10" t="str">
        <f>IFERROR(IF(S16=$T$1,'2nd Open'!F16,""),"")</f>
        <v/>
      </c>
      <c r="U16" s="10" t="str">
        <f>IFERROR(IF(S16=$U$1,'2nd Open'!F16,""),"")</f>
        <v/>
      </c>
      <c r="V16" s="10" t="str">
        <f>IFERROR(IF(S16=$V$1,'2nd Open'!F16,""),"")</f>
        <v/>
      </c>
      <c r="W16" s="10">
        <f>IFERROR(IF($S16=$W$1,'2nd Open'!F16,""),"")</f>
        <v>1000.000000015</v>
      </c>
      <c r="X16" s="10" t="str">
        <f>IFERROR(IF(S16=$X$1,'2nd Open'!F16,""),"")</f>
        <v/>
      </c>
      <c r="Y16" s="20"/>
      <c r="Z16" s="186" t="s">
        <v>4</v>
      </c>
      <c r="AA16" s="21" t="str">
        <f>IF(AB16="-","-","1st")</f>
        <v>1st</v>
      </c>
      <c r="AB16" s="21" t="str">
        <f>IFERROR(INDEX('2nd Open'!B:F,MATCH(AD16,'2nd Open'!F:F,0),1),"-")</f>
        <v>Melissa Maxwell</v>
      </c>
      <c r="AC16" s="21" t="str">
        <f>IFERROR(INDEX('2nd Open'!B:F,MATCH(AD16,'2nd Open'!F:F,0),2),"-")</f>
        <v>Tex</v>
      </c>
      <c r="AD16" s="4">
        <f>IFERROR(SMALL($U$2:$U$300,AF16),"-")</f>
        <v>17.284000014</v>
      </c>
      <c r="AE16" s="7"/>
      <c r="AF16" s="23">
        <v>1</v>
      </c>
    </row>
    <row r="17" spans="1:32">
      <c r="A17" s="24">
        <f>IF(B17="","",Draw!F17)</f>
        <v>14</v>
      </c>
      <c r="B17" s="25" t="str">
        <f>IFERROR(Draw!G17,"")</f>
        <v>Caitlin Jensen</v>
      </c>
      <c r="C17" s="25" t="str">
        <f>IFERROR(Draw!H17,"")</f>
        <v>Fuelly</v>
      </c>
      <c r="D17" s="85">
        <v>19.396000000000001</v>
      </c>
      <c r="E17" s="26">
        <v>1.6000000000000001E-8</v>
      </c>
      <c r="F17" s="133">
        <f t="shared" si="0"/>
        <v>19.396000016000002</v>
      </c>
      <c r="G17" s="133" t="str">
        <f t="shared" si="2"/>
        <v/>
      </c>
      <c r="I17" s="75">
        <v>5</v>
      </c>
      <c r="L17" s="195"/>
      <c r="M17" s="53" t="str">
        <f>IF($J$9&lt;2,"",'2nd Open'!AA23)</f>
        <v>2nd</v>
      </c>
      <c r="N17" s="28" t="str">
        <f>IF(M17="","",'2nd Open'!AB23)</f>
        <v>Kali Roduner</v>
      </c>
      <c r="O17" s="28" t="str">
        <f>IF(N17="","",'2nd Open'!AC23)</f>
        <v>Reggie</v>
      </c>
      <c r="P17" s="64">
        <f>IF(O17="","",'2nd Open'!AD23)</f>
        <v>18.295000005000002</v>
      </c>
      <c r="Q17" s="43">
        <v>0</v>
      </c>
      <c r="S17" s="3" t="str">
        <f>IFERROR(VLOOKUP('2nd Open'!F17,$Z$3:$AA$7,2,TRUE),"")</f>
        <v>4D</v>
      </c>
      <c r="T17" s="10" t="str">
        <f>IFERROR(IF(S17=$T$1,'2nd Open'!F17,""),"")</f>
        <v/>
      </c>
      <c r="U17" s="10" t="str">
        <f>IFERROR(IF(S17=$U$1,'2nd Open'!F17,""),"")</f>
        <v/>
      </c>
      <c r="V17" s="10" t="str">
        <f>IFERROR(IF(S17=$V$1,'2nd Open'!F17,""),"")</f>
        <v/>
      </c>
      <c r="W17" s="10">
        <f>IFERROR(IF($S17=$W$1,'2nd Open'!F17,""),"")</f>
        <v>19.396000016000002</v>
      </c>
      <c r="X17" s="10" t="str">
        <f>IFERROR(IF(S17=$X$1,'2nd Open'!F17,""),"")</f>
        <v/>
      </c>
      <c r="Y17" s="20"/>
      <c r="Z17" s="186"/>
      <c r="AA17" s="21" t="str">
        <f>IF(AB17="-","-","2nd")</f>
        <v>2nd</v>
      </c>
      <c r="AB17" s="21" t="str">
        <f>IFERROR(INDEX('2nd Open'!B:F,MATCH(AD17,'2nd Open'!F:F,0),1),"-")</f>
        <v>Sam Hieb</v>
      </c>
      <c r="AC17" s="21" t="str">
        <f>IFERROR(INDEX('2nd Open'!B:F,MATCH(AD17,'2nd Open'!F:F,0),2),"-")</f>
        <v>Jitter</v>
      </c>
      <c r="AD17" s="4">
        <f t="shared" ref="AD17:AD20" si="5">IFERROR(SMALL($U$2:$U$300,AF17),"-")</f>
        <v>17.617000010000002</v>
      </c>
      <c r="AE17" s="7"/>
      <c r="AF17" s="23">
        <v>2</v>
      </c>
    </row>
    <row r="18" spans="1:32">
      <c r="A18" s="24">
        <f>IF(B18="","",Draw!F18)</f>
        <v>15</v>
      </c>
      <c r="B18" s="25" t="str">
        <f>IFERROR(Draw!G18,"")</f>
        <v>Jena O'Connor</v>
      </c>
      <c r="C18" s="25" t="str">
        <f>IFERROR(Draw!H18,"")</f>
        <v>Dashers Riata Tivio</v>
      </c>
      <c r="D18" s="86" t="s">
        <v>94</v>
      </c>
      <c r="E18" s="26">
        <v>1.7E-8</v>
      </c>
      <c r="F18" s="133">
        <f t="shared" si="0"/>
        <v>1000.000000017</v>
      </c>
      <c r="G18" s="133" t="str">
        <f t="shared" si="2"/>
        <v/>
      </c>
      <c r="I18" s="75"/>
      <c r="L18" s="195"/>
      <c r="M18" s="53" t="str">
        <f>IF($J$9&lt;3,"",'2nd Open'!AA24)</f>
        <v/>
      </c>
      <c r="N18" s="28" t="str">
        <f>IF(M18="","",'2nd Open'!AB24)</f>
        <v/>
      </c>
      <c r="O18" s="28" t="str">
        <f>IF(N18="","",'2nd Open'!AC24)</f>
        <v/>
      </c>
      <c r="P18" s="64" t="str">
        <f>IF(O18="","",'2nd Open'!AD24)</f>
        <v/>
      </c>
      <c r="Q18" s="43">
        <v>0</v>
      </c>
      <c r="S18" s="3" t="str">
        <f>IFERROR(VLOOKUP('2nd Open'!F18,$Z$3:$AA$7,2,TRUE),"")</f>
        <v>4D</v>
      </c>
      <c r="T18" s="10" t="str">
        <f>IFERROR(IF(S18=$T$1,'2nd Open'!F18,""),"")</f>
        <v/>
      </c>
      <c r="U18" s="10" t="str">
        <f>IFERROR(IF(S18=$U$1,'2nd Open'!F18,""),"")</f>
        <v/>
      </c>
      <c r="V18" s="10" t="str">
        <f>IFERROR(IF(S18=$V$1,'2nd Open'!F18,""),"")</f>
        <v/>
      </c>
      <c r="W18" s="10">
        <f>IFERROR(IF($S18=$W$1,'2nd Open'!F18,""),"")</f>
        <v>1000.000000017</v>
      </c>
      <c r="X18" s="10" t="str">
        <f>IFERROR(IF(S18=$X$1,'2nd Open'!F18,""),"")</f>
        <v/>
      </c>
      <c r="Y18" s="20"/>
      <c r="Z18" s="186"/>
      <c r="AA18" s="21" t="str">
        <f>IF(AB18="-","-","3rd")</f>
        <v>-</v>
      </c>
      <c r="AB18" s="21" t="str">
        <f>IFERROR(INDEX('2nd Open'!B:F,MATCH(AD18,'2nd Open'!F:F,0),1),"-")</f>
        <v>-</v>
      </c>
      <c r="AC18" s="21" t="str">
        <f>IFERROR(INDEX('2nd Open'!B:F,MATCH(AD18,'2nd Open'!F:F,0),2),"-")</f>
        <v>-</v>
      </c>
      <c r="AD18" s="4" t="str">
        <f t="shared" si="5"/>
        <v>-</v>
      </c>
      <c r="AE18" s="7"/>
      <c r="AF18" s="23">
        <v>3</v>
      </c>
    </row>
    <row r="19" spans="1:32">
      <c r="A19" s="36"/>
      <c r="B19" s="37"/>
      <c r="C19" s="37"/>
      <c r="D19" s="89"/>
      <c r="E19" s="26">
        <v>1.7999999999999999E-8</v>
      </c>
      <c r="F19" s="133" t="str">
        <f t="shared" si="0"/>
        <v/>
      </c>
      <c r="G19" s="133"/>
      <c r="I19" s="73"/>
      <c r="L19" s="195"/>
      <c r="M19" s="53" t="str">
        <f>IF($J$9&lt;4,"",'2nd Open'!AA25)</f>
        <v/>
      </c>
      <c r="N19" s="28" t="str">
        <f>IF(M19="","",'2nd Open'!AB25)</f>
        <v/>
      </c>
      <c r="O19" s="28" t="str">
        <f>IF(N19="","",'2nd Open'!AC25)</f>
        <v/>
      </c>
      <c r="P19" s="64" t="str">
        <f>IF(O19="","",'2nd Open'!AD25)</f>
        <v/>
      </c>
      <c r="Q19" s="42">
        <v>0</v>
      </c>
      <c r="S19" s="3" t="str">
        <f>IFERROR(VLOOKUP('2nd Open'!F19,$Z$3:$AA$7,2,TRUE),"")</f>
        <v/>
      </c>
      <c r="T19" s="10" t="str">
        <f>IFERROR(IF(S19=$T$1,'2nd Open'!F19,""),"")</f>
        <v/>
      </c>
      <c r="U19" s="10" t="str">
        <f>IFERROR(IF(S19=$U$1,'2nd Open'!F19,""),"")</f>
        <v/>
      </c>
      <c r="V19" s="10" t="str">
        <f>IFERROR(IF(S19=$V$1,'2nd Open'!F19,""),"")</f>
        <v/>
      </c>
      <c r="W19" s="10" t="str">
        <f>IFERROR(IF($S19=$W$1,'2nd Open'!F19,""),"")</f>
        <v/>
      </c>
      <c r="X19" s="10" t="str">
        <f>IFERROR(IF(S19=$X$1,'2nd Open'!F19,""),"")</f>
        <v/>
      </c>
      <c r="Y19" s="20"/>
      <c r="Z19" s="186"/>
      <c r="AA19" s="21" t="str">
        <f>IF(AB19="-","-","4th")</f>
        <v>-</v>
      </c>
      <c r="AB19" s="21" t="str">
        <f>IFERROR(INDEX('2nd Open'!B:F,MATCH(AD19,'2nd Open'!F:F,0),1),"-")</f>
        <v>-</v>
      </c>
      <c r="AC19" s="21" t="str">
        <f>IFERROR(INDEX('2nd Open'!B:F,MATCH(AD19,'2nd Open'!F:F,0),2),"-")</f>
        <v>-</v>
      </c>
      <c r="AD19" s="4" t="str">
        <f t="shared" si="5"/>
        <v>-</v>
      </c>
      <c r="AE19" s="7"/>
      <c r="AF19" s="23">
        <v>4</v>
      </c>
    </row>
    <row r="20" spans="1:32" ht="16.5" thickBot="1">
      <c r="A20" s="24" t="str">
        <f>IF(B20="","",Draw!F20)</f>
        <v>co</v>
      </c>
      <c r="B20" s="25" t="str">
        <f>IFERROR(Draw!G20,"")</f>
        <v>Mandy Williams</v>
      </c>
      <c r="C20" s="25" t="str">
        <f>IFERROR(Draw!H20,"")</f>
        <v>Josie</v>
      </c>
      <c r="D20" s="78">
        <v>16.965</v>
      </c>
      <c r="E20" s="26">
        <v>1.9000000000000001E-8</v>
      </c>
      <c r="F20" s="133">
        <f t="shared" si="0"/>
        <v>16.965000019000001</v>
      </c>
      <c r="G20" s="133" t="str">
        <f t="shared" ref="G20" si="6">IF(OR(AND(D20&gt;1,D20&lt;1050),D20="nt",D20=""),"","Not a valid input")</f>
        <v/>
      </c>
      <c r="L20" s="196"/>
      <c r="M20" s="69" t="str">
        <f>IF($J$9&lt;5,"",'2nd Open'!AA26)</f>
        <v/>
      </c>
      <c r="N20" s="33" t="str">
        <f>IF(M20="","",'2nd Open'!AB26)</f>
        <v/>
      </c>
      <c r="O20" s="33" t="str">
        <f>IF(N20="","",'2nd Open'!AC26)</f>
        <v/>
      </c>
      <c r="P20" s="70" t="str">
        <f>IF(O20="","",'2nd Open'!AD26)</f>
        <v/>
      </c>
      <c r="Q20" s="44">
        <v>0</v>
      </c>
      <c r="S20" s="3" t="str">
        <f>IFERROR(VLOOKUP('2nd Open'!F20,$Z$3:$AA$7,2,TRUE),"")</f>
        <v>1D</v>
      </c>
      <c r="T20" s="10">
        <f>IFERROR(IF(S20=$T$1,'2nd Open'!F20,""),"")</f>
        <v>16.965000019000001</v>
      </c>
      <c r="U20" s="10" t="str">
        <f>IFERROR(IF(S20=$U$1,'2nd Open'!F20,""),"")</f>
        <v/>
      </c>
      <c r="V20" s="10" t="str">
        <f>IFERROR(IF(S20=$V$1,'2nd Open'!F20,""),"")</f>
        <v/>
      </c>
      <c r="W20" s="10" t="str">
        <f>IFERROR(IF($S20=$W$1,'2nd Open'!F20,""),"")</f>
        <v/>
      </c>
      <c r="X20" s="10" t="str">
        <f>IFERROR(IF(S20=$X$1,'2nd Open'!F20,""),"")</f>
        <v/>
      </c>
      <c r="Y20" s="20"/>
      <c r="Z20" s="186"/>
      <c r="AA20" s="21" t="str">
        <f>IF(AB20="-","-","5th")</f>
        <v>-</v>
      </c>
      <c r="AB20" s="21" t="str">
        <f>IFERROR(INDEX('2nd Open'!B:F,MATCH(AD20,'2nd Open'!F:F,0),1),"-")</f>
        <v>-</v>
      </c>
      <c r="AC20" s="21" t="str">
        <f>IFERROR(INDEX('2nd Open'!B:F,MATCH(AD20,'2nd Open'!F:F,0),2),"-")</f>
        <v>-</v>
      </c>
      <c r="AD20" s="4" t="str">
        <f t="shared" si="5"/>
        <v>-</v>
      </c>
      <c r="AE20" s="7"/>
      <c r="AF20" s="23">
        <v>5</v>
      </c>
    </row>
    <row r="21" spans="1:32" ht="16.5" thickBot="1">
      <c r="A21" s="24" t="str">
        <f>IF(B21="","",Draw!F21)</f>
        <v/>
      </c>
      <c r="B21" s="25" t="str">
        <f>IFERROR(Draw!G21,"")</f>
        <v/>
      </c>
      <c r="C21" s="25" t="str">
        <f>IFERROR(Draw!H21,"")</f>
        <v/>
      </c>
      <c r="D21" s="79"/>
      <c r="E21" s="26">
        <v>2E-8</v>
      </c>
      <c r="F21" s="133" t="str">
        <f t="shared" si="0"/>
        <v/>
      </c>
      <c r="G21" s="133" t="str">
        <f t="shared" si="2"/>
        <v/>
      </c>
      <c r="L21" s="58"/>
      <c r="M21" s="67"/>
      <c r="N21" s="31"/>
      <c r="O21" s="31"/>
      <c r="P21" s="68"/>
      <c r="Q21" s="40"/>
      <c r="S21" s="3" t="str">
        <f>IFERROR(VLOOKUP('2nd Open'!F21,$Z$3:$AA$7,2,TRUE),"")</f>
        <v/>
      </c>
      <c r="T21" s="10" t="str">
        <f>IFERROR(IF(S21=$T$1,'2nd Open'!F21,""),"")</f>
        <v/>
      </c>
      <c r="U21" s="10" t="str">
        <f>IFERROR(IF(S21=$U$1,'2nd Open'!F21,""),"")</f>
        <v/>
      </c>
      <c r="V21" s="10" t="str">
        <f>IFERROR(IF(S21=$V$1,'2nd Open'!F21,""),"")</f>
        <v/>
      </c>
      <c r="W21" s="10" t="str">
        <f>IFERROR(IF($S21=$W$1,'2nd Open'!F21,""),"")</f>
        <v/>
      </c>
      <c r="X21" s="10" t="str">
        <f>IFERROR(IF(S21=$X$1,'2nd Open'!F21,""),"")</f>
        <v/>
      </c>
      <c r="Y21" s="20"/>
      <c r="Z21" s="6"/>
      <c r="AA21" s="22"/>
      <c r="AB21" s="22"/>
      <c r="AC21" s="22"/>
      <c r="AD21" s="102"/>
      <c r="AE21" s="7"/>
    </row>
    <row r="22" spans="1:32">
      <c r="A22" s="24" t="str">
        <f>IF(B22="","",Draw!F22)</f>
        <v/>
      </c>
      <c r="B22" s="25" t="str">
        <f>IFERROR(Draw!G22,"")</f>
        <v/>
      </c>
      <c r="C22" s="25" t="str">
        <f>IFERROR(Draw!H22,"")</f>
        <v/>
      </c>
      <c r="D22" s="79"/>
      <c r="E22" s="26">
        <v>2.0999999999999999E-8</v>
      </c>
      <c r="F22" s="133" t="str">
        <f t="shared" si="0"/>
        <v/>
      </c>
      <c r="G22" s="133" t="str">
        <f t="shared" si="2"/>
        <v/>
      </c>
      <c r="L22" s="197" t="s">
        <v>6</v>
      </c>
      <c r="M22" s="62" t="str">
        <f>'2nd Open'!AA28</f>
        <v>1st</v>
      </c>
      <c r="N22" s="32" t="str">
        <f>'2nd Open'!AB28</f>
        <v>Taya Renteria</v>
      </c>
      <c r="O22" s="32" t="str">
        <f>'2nd Open'!AC28</f>
        <v>Gunner</v>
      </c>
      <c r="P22" s="63">
        <f>'2nd Open'!AD28</f>
        <v>19.009000011000001</v>
      </c>
      <c r="Q22" s="41">
        <v>0</v>
      </c>
      <c r="S22" s="3" t="str">
        <f>IFERROR(VLOOKUP('2nd Open'!F22,$Z$3:$AA$7,2,TRUE),"")</f>
        <v/>
      </c>
      <c r="T22" s="10" t="str">
        <f>IFERROR(IF(S22=$T$1,'2nd Open'!F22,""),"")</f>
        <v/>
      </c>
      <c r="U22" s="10" t="str">
        <f>IFERROR(IF(S22=$U$1,'2nd Open'!F22,""),"")</f>
        <v/>
      </c>
      <c r="V22" s="10" t="str">
        <f>IFERROR(IF(S22=$V$1,'2nd Open'!F22,""),"")</f>
        <v/>
      </c>
      <c r="W22" s="10" t="str">
        <f>IFERROR(IF($S22=$W$1,'2nd Open'!F22,""),"")</f>
        <v/>
      </c>
      <c r="X22" s="10" t="str">
        <f>IFERROR(IF(S22=$X$1,'2nd Open'!F22,""),"")</f>
        <v/>
      </c>
      <c r="Y22" s="20"/>
      <c r="Z22" s="186" t="s">
        <v>5</v>
      </c>
      <c r="AA22" s="21" t="str">
        <f>IF(AB22="-","-","1st")</f>
        <v>1st</v>
      </c>
      <c r="AB22" s="21" t="str">
        <f>IFERROR(INDEX('2nd Open'!B:F,MATCH(AD22,'2nd Open'!F:F,0),1),"-")</f>
        <v>Kacee Hohn</v>
      </c>
      <c r="AC22" s="21" t="str">
        <f>IFERROR(INDEX('2nd Open'!B:F,MATCH(AD22,'2nd Open'!F:F,0),2),"-")</f>
        <v>Legs</v>
      </c>
      <c r="AD22" s="103">
        <f>IFERROR(SMALL($V$2:$V$300,AF22),"-")</f>
        <v>18.162000013</v>
      </c>
      <c r="AE22" s="7"/>
      <c r="AF22" s="23">
        <v>1</v>
      </c>
    </row>
    <row r="23" spans="1:32">
      <c r="A23" s="24" t="str">
        <f>IF(B23="","",Draw!F23)</f>
        <v/>
      </c>
      <c r="B23" s="25" t="str">
        <f>IFERROR(Draw!G23,"")</f>
        <v/>
      </c>
      <c r="C23" s="25" t="str">
        <f>IFERROR(Draw!H23,"")</f>
        <v/>
      </c>
      <c r="D23" s="79"/>
      <c r="E23" s="26">
        <v>2.1999999999999998E-8</v>
      </c>
      <c r="F23" s="133" t="str">
        <f t="shared" si="0"/>
        <v/>
      </c>
      <c r="G23" s="133" t="str">
        <f t="shared" si="2"/>
        <v/>
      </c>
      <c r="L23" s="198"/>
      <c r="M23" s="53" t="str">
        <f>IF($J$9&lt;2,"",'2nd Open'!AA29)</f>
        <v>2nd</v>
      </c>
      <c r="N23" s="28" t="str">
        <f>IF(M23="","",'2nd Open'!AB29)</f>
        <v>Caitlin Jensen</v>
      </c>
      <c r="O23" s="28" t="str">
        <f>IF(N23="","",'2nd Open'!AC29)</f>
        <v>Fuelly</v>
      </c>
      <c r="P23" s="64">
        <f>IF(O23="","",'2nd Open'!AD29)</f>
        <v>19.396000016000002</v>
      </c>
      <c r="Q23" s="42">
        <v>0</v>
      </c>
      <c r="S23" s="3" t="str">
        <f>IFERROR(VLOOKUP('2nd Open'!F23,$Z$3:$AA$7,2,TRUE),"")</f>
        <v/>
      </c>
      <c r="T23" s="10" t="str">
        <f>IFERROR(IF(S23=$T$1,'2nd Open'!F23,""),"")</f>
        <v/>
      </c>
      <c r="U23" s="10" t="str">
        <f>IFERROR(IF(S23=$U$1,'2nd Open'!F23,""),"")</f>
        <v/>
      </c>
      <c r="V23" s="10" t="str">
        <f>IFERROR(IF(S23=$V$1,'2nd Open'!F23,""),"")</f>
        <v/>
      </c>
      <c r="W23" s="10" t="str">
        <f>IFERROR(IF($S23=$W$1,'2nd Open'!F23,""),"")</f>
        <v/>
      </c>
      <c r="X23" s="10" t="str">
        <f>IFERROR(IF(S23=$X$1,'2nd Open'!F23,""),"")</f>
        <v/>
      </c>
      <c r="Y23" s="20"/>
      <c r="Z23" s="186"/>
      <c r="AA23" s="21" t="str">
        <f>IF(AB23="-","-","2nd")</f>
        <v>2nd</v>
      </c>
      <c r="AB23" s="21" t="str">
        <f>IFERROR(INDEX('2nd Open'!B:F,MATCH(AD23,'2nd Open'!F:F,0),1),"-")</f>
        <v>Kali Roduner</v>
      </c>
      <c r="AC23" s="21" t="str">
        <f>IFERROR(INDEX('2nd Open'!B:F,MATCH(AD23,'2nd Open'!F:F,0),2),"-")</f>
        <v>Reggie</v>
      </c>
      <c r="AD23" s="103">
        <f t="shared" ref="AD23:AD26" si="7">IFERROR(SMALL($V$2:$V$300,AF23),"-")</f>
        <v>18.295000005000002</v>
      </c>
      <c r="AE23" s="7"/>
      <c r="AF23" s="23">
        <v>2</v>
      </c>
    </row>
    <row r="24" spans="1:32">
      <c r="A24" s="24" t="str">
        <f>IF(B24="","",Draw!F24)</f>
        <v/>
      </c>
      <c r="B24" s="25" t="str">
        <f>IFERROR(Draw!G24,"")</f>
        <v/>
      </c>
      <c r="C24" s="25" t="str">
        <f>IFERROR(Draw!H24,"")</f>
        <v/>
      </c>
      <c r="D24" s="81"/>
      <c r="E24" s="26">
        <v>2.3000000000000001E-8</v>
      </c>
      <c r="F24" s="133" t="str">
        <f t="shared" si="0"/>
        <v/>
      </c>
      <c r="G24" s="133" t="str">
        <f t="shared" si="2"/>
        <v/>
      </c>
      <c r="L24" s="198"/>
      <c r="M24" s="53" t="str">
        <f>IF($J$9&lt;3,"",'2nd Open'!AA30)</f>
        <v/>
      </c>
      <c r="N24" s="28" t="str">
        <f>IF(M24="","",'2nd Open'!AB30)</f>
        <v/>
      </c>
      <c r="O24" s="28" t="str">
        <f>IF(N24="","",'2nd Open'!AC30)</f>
        <v/>
      </c>
      <c r="P24" s="64" t="str">
        <f>IF(O24="","",'2nd Open'!AD30)</f>
        <v/>
      </c>
      <c r="Q24" s="43">
        <v>0</v>
      </c>
      <c r="S24" s="3" t="str">
        <f>IFERROR(VLOOKUP('2nd Open'!F24,$Z$3:$AA$7,2,TRUE),"")</f>
        <v/>
      </c>
      <c r="T24" s="10" t="str">
        <f>IFERROR(IF(S24=$T$1,'2nd Open'!F24,""),"")</f>
        <v/>
      </c>
      <c r="U24" s="10" t="str">
        <f>IFERROR(IF(S24=$U$1,'2nd Open'!F24,""),"")</f>
        <v/>
      </c>
      <c r="V24" s="10" t="str">
        <f>IFERROR(IF(S24=$V$1,'2nd Open'!F24,""),"")</f>
        <v/>
      </c>
      <c r="W24" s="10" t="str">
        <f>IFERROR(IF($S24=$W$1,'2nd Open'!F24,""),"")</f>
        <v/>
      </c>
      <c r="X24" s="10" t="str">
        <f>IFERROR(IF(S24=$X$1,'2nd Open'!F24,""),"")</f>
        <v/>
      </c>
      <c r="Y24" s="20"/>
      <c r="Z24" s="186"/>
      <c r="AA24" s="21" t="str">
        <f>IF(AB24="-","-","3rd")</f>
        <v>-</v>
      </c>
      <c r="AB24" s="21" t="str">
        <f>IFERROR(INDEX('2nd Open'!B:F,MATCH(AD24,'2nd Open'!F:F,0),1),"-")</f>
        <v>-</v>
      </c>
      <c r="AC24" s="21" t="str">
        <f>IFERROR(INDEX('2nd Open'!B:F,MATCH(AD24,'2nd Open'!F:F,0),2),"-")</f>
        <v>-</v>
      </c>
      <c r="AD24" s="103" t="str">
        <f t="shared" si="7"/>
        <v>-</v>
      </c>
      <c r="AE24" s="7"/>
      <c r="AF24" s="23">
        <v>3</v>
      </c>
    </row>
    <row r="25" spans="1:32">
      <c r="A25" s="36"/>
      <c r="B25" s="37"/>
      <c r="C25" s="37"/>
      <c r="D25" s="89"/>
      <c r="E25" s="26">
        <v>2.4E-8</v>
      </c>
      <c r="F25" s="133" t="str">
        <f t="shared" si="0"/>
        <v/>
      </c>
      <c r="G25" s="133"/>
      <c r="L25" s="198"/>
      <c r="M25" s="53" t="str">
        <f>IF($J$9&lt;4,"",'2nd Open'!AA31)</f>
        <v/>
      </c>
      <c r="N25" s="28" t="str">
        <f>IF(M25="","",'2nd Open'!AB31)</f>
        <v/>
      </c>
      <c r="O25" s="28" t="str">
        <f>IF(N25="","",'2nd Open'!AC31)</f>
        <v/>
      </c>
      <c r="P25" s="64" t="str">
        <f>IF(O25="","",'2nd Open'!AD31)</f>
        <v/>
      </c>
      <c r="Q25" s="42">
        <v>0</v>
      </c>
      <c r="S25" s="3" t="str">
        <f>IFERROR(VLOOKUP('2nd Open'!F25,$Z$3:$AA$7,2,TRUE),"")</f>
        <v/>
      </c>
      <c r="T25" s="10" t="str">
        <f>IFERROR(IF(S25=$T$1,'2nd Open'!F25,""),"")</f>
        <v/>
      </c>
      <c r="U25" s="10" t="str">
        <f>IFERROR(IF(S25=$U$1,'2nd Open'!F25,""),"")</f>
        <v/>
      </c>
      <c r="V25" s="10" t="str">
        <f>IFERROR(IF(S25=$V$1,'2nd Open'!F25,""),"")</f>
        <v/>
      </c>
      <c r="W25" s="10" t="str">
        <f>IFERROR(IF($S25=$W$1,'2nd Open'!F25,""),"")</f>
        <v/>
      </c>
      <c r="X25" s="10" t="str">
        <f>IFERROR(IF(S25=$X$1,'2nd Open'!F25,""),"")</f>
        <v/>
      </c>
      <c r="Y25" s="20"/>
      <c r="Z25" s="186"/>
      <c r="AA25" s="21" t="str">
        <f>IF(AB25="-","-","4th")</f>
        <v>-</v>
      </c>
      <c r="AB25" s="21" t="str">
        <f>IFERROR(INDEX('2nd Open'!B:F,MATCH(AD25,'2nd Open'!F:F,0),1),"-")</f>
        <v>-</v>
      </c>
      <c r="AC25" s="21" t="str">
        <f>IFERROR(INDEX('2nd Open'!B:F,MATCH(AD25,'2nd Open'!F:F,0),2),"-")</f>
        <v>-</v>
      </c>
      <c r="AD25" s="103" t="str">
        <f t="shared" si="7"/>
        <v>-</v>
      </c>
      <c r="AE25" s="7"/>
      <c r="AF25" s="23">
        <v>4</v>
      </c>
    </row>
    <row r="26" spans="1:32" ht="16.5" thickBot="1">
      <c r="A26" s="24" t="str">
        <f>IF(B26="","",Draw!F26)</f>
        <v/>
      </c>
      <c r="B26" s="25" t="str">
        <f>IFERROR(Draw!G26,"")</f>
        <v/>
      </c>
      <c r="C26" s="25" t="str">
        <f>IFERROR(Draw!H26,"")</f>
        <v/>
      </c>
      <c r="D26" s="78"/>
      <c r="E26" s="26">
        <v>2.4999999999999999E-8</v>
      </c>
      <c r="F26" s="133" t="str">
        <f t="shared" si="0"/>
        <v/>
      </c>
      <c r="G26" s="133" t="str">
        <f t="shared" ref="G26" si="8">IF(OR(AND(D26&gt;1,D26&lt;1050),D26="nt",D26=""),"","Not a valid input")</f>
        <v/>
      </c>
      <c r="L26" s="199"/>
      <c r="M26" s="69" t="str">
        <f>IF($J$9&lt;5,"",'2nd Open'!AA32)</f>
        <v/>
      </c>
      <c r="N26" s="33" t="str">
        <f>IF(M26="","",'2nd Open'!AB32)</f>
        <v/>
      </c>
      <c r="O26" s="33" t="str">
        <f>IF(N26="","",'2nd Open'!AC32)</f>
        <v/>
      </c>
      <c r="P26" s="70" t="str">
        <f>IF(O26="","",'2nd Open'!AD32)</f>
        <v/>
      </c>
      <c r="Q26" s="44">
        <v>0</v>
      </c>
      <c r="S26" s="3" t="str">
        <f>IFERROR(VLOOKUP('2nd Open'!F26,$Z$3:$AA$7,2,TRUE),"")</f>
        <v/>
      </c>
      <c r="T26" s="10" t="str">
        <f>IFERROR(IF(S26=$T$1,'2nd Open'!F26,""),"")</f>
        <v/>
      </c>
      <c r="U26" s="10" t="str">
        <f>IFERROR(IF(S26=$U$1,'2nd Open'!F26,""),"")</f>
        <v/>
      </c>
      <c r="V26" s="10" t="str">
        <f>IFERROR(IF(S26=$V$1,'2nd Open'!F26,""),"")</f>
        <v/>
      </c>
      <c r="W26" s="10" t="str">
        <f>IFERROR(IF($S26=$W$1,'2nd Open'!F26,""),"")</f>
        <v/>
      </c>
      <c r="X26" s="10" t="str">
        <f>IFERROR(IF(S26=$X$1,'2nd Open'!F26,""),"")</f>
        <v/>
      </c>
      <c r="Y26" s="20"/>
      <c r="Z26" s="186"/>
      <c r="AA26" s="21" t="str">
        <f>IF(AB26="-","-","5th")</f>
        <v>-</v>
      </c>
      <c r="AB26" s="21" t="str">
        <f>IFERROR(INDEX('2nd Open'!B:F,MATCH(AD26,'2nd Open'!F:F,0),1),"-")</f>
        <v>-</v>
      </c>
      <c r="AC26" s="21" t="str">
        <f>IFERROR(INDEX('2nd Open'!B:F,MATCH(AD26,'2nd Open'!F:F,0),2),"-")</f>
        <v>-</v>
      </c>
      <c r="AD26" s="103" t="str">
        <f t="shared" si="7"/>
        <v>-</v>
      </c>
      <c r="AE26" s="7"/>
      <c r="AF26" s="23">
        <v>5</v>
      </c>
    </row>
    <row r="27" spans="1:32" ht="16.5" thickBot="1">
      <c r="A27" s="24" t="str">
        <f>IF(B27="","",Draw!F27)</f>
        <v/>
      </c>
      <c r="B27" s="25" t="str">
        <f>IFERROR(Draw!G27,"")</f>
        <v/>
      </c>
      <c r="C27" s="25" t="str">
        <f>IFERROR(Draw!H27,"")</f>
        <v/>
      </c>
      <c r="D27" s="79"/>
      <c r="E27" s="26">
        <v>2.6000000000000001E-8</v>
      </c>
      <c r="F27" s="133" t="str">
        <f t="shared" si="0"/>
        <v/>
      </c>
      <c r="G27" s="133" t="str">
        <f t="shared" si="2"/>
        <v/>
      </c>
      <c r="L27" s="105"/>
      <c r="M27" s="110"/>
      <c r="N27" s="111"/>
      <c r="O27" s="111"/>
      <c r="P27" s="112"/>
      <c r="Q27" s="106"/>
      <c r="S27" s="3" t="str">
        <f>IFERROR(VLOOKUP('2nd Open'!F27,$Z$3:$AA$7,2,TRUE),"")</f>
        <v/>
      </c>
      <c r="T27" s="10" t="str">
        <f>IFERROR(IF(S27=$T$1,'2nd Open'!F27,""),"")</f>
        <v/>
      </c>
      <c r="U27" s="10" t="str">
        <f>IFERROR(IF(S27=$U$1,'2nd Open'!F27,""),"")</f>
        <v/>
      </c>
      <c r="V27" s="10" t="str">
        <f>IFERROR(IF(S27=$V$1,'2nd Open'!F27,""),"")</f>
        <v/>
      </c>
      <c r="W27" s="10" t="str">
        <f>IFERROR(IF($S27=$W$1,'2nd Open'!F27,""),"")</f>
        <v/>
      </c>
      <c r="X27" s="10" t="str">
        <f>IFERROR(IF(S27=$X$1,'2nd Open'!F27,""),"")</f>
        <v/>
      </c>
      <c r="Y27" s="20"/>
      <c r="Z27" s="6"/>
      <c r="AA27" s="22"/>
      <c r="AB27" s="22"/>
      <c r="AC27" s="22"/>
      <c r="AD27" s="102"/>
      <c r="AE27" s="7"/>
    </row>
    <row r="28" spans="1:32">
      <c r="A28" s="24" t="str">
        <f>IF(B28="","",Draw!F28)</f>
        <v/>
      </c>
      <c r="B28" s="25" t="str">
        <f>IFERROR(Draw!G28,"")</f>
        <v/>
      </c>
      <c r="C28" s="25" t="str">
        <f>IFERROR(Draw!H28,"")</f>
        <v/>
      </c>
      <c r="D28" s="79"/>
      <c r="E28" s="26">
        <v>2.7E-8</v>
      </c>
      <c r="F28" s="133" t="str">
        <f t="shared" si="0"/>
        <v/>
      </c>
      <c r="G28" s="133" t="str">
        <f t="shared" si="2"/>
        <v/>
      </c>
      <c r="L28" s="200" t="s">
        <v>13</v>
      </c>
      <c r="M28" s="107" t="str">
        <f>'2nd Open'!AA34</f>
        <v>-</v>
      </c>
      <c r="N28" s="108" t="str">
        <f>'2nd Open'!AB34</f>
        <v>-</v>
      </c>
      <c r="O28" s="108" t="str">
        <f>'2nd Open'!AC34</f>
        <v>-</v>
      </c>
      <c r="P28" s="109" t="str">
        <f>'2nd Open'!AD34</f>
        <v>-</v>
      </c>
      <c r="Q28" s="45">
        <v>0</v>
      </c>
      <c r="S28" s="3" t="str">
        <f>IFERROR(VLOOKUP('2nd Open'!F28,$Z$3:$AA$7,2,TRUE),"")</f>
        <v/>
      </c>
      <c r="T28" s="10" t="str">
        <f>IFERROR(IF(S28=$T$1,'2nd Open'!F28,""),"")</f>
        <v/>
      </c>
      <c r="U28" s="10" t="str">
        <f>IFERROR(IF(S28=$U$1,'2nd Open'!F28,""),"")</f>
        <v/>
      </c>
      <c r="V28" s="10" t="str">
        <f>IFERROR(IF(S28=$V$1,'2nd Open'!F28,""),"")</f>
        <v/>
      </c>
      <c r="W28" s="10" t="str">
        <f>IFERROR(IF($S28=$W$1,'2nd Open'!F28,""),"")</f>
        <v/>
      </c>
      <c r="X28" s="10" t="str">
        <f>IFERROR(IF(S28=$X$1,'2nd Open'!F28,""),"")</f>
        <v/>
      </c>
      <c r="Y28" s="20"/>
      <c r="Z28" s="186" t="s">
        <v>6</v>
      </c>
      <c r="AA28" s="21" t="str">
        <f>IF(AB28="-","-","1st")</f>
        <v>1st</v>
      </c>
      <c r="AB28" s="21" t="str">
        <f>IFERROR(INDEX('2nd Open'!B:F,MATCH(AD28,'2nd Open'!F:F,0),1),"-")</f>
        <v>Taya Renteria</v>
      </c>
      <c r="AC28" s="21" t="str">
        <f>IFERROR(INDEX('2nd Open'!B:F,MATCH(AD28,'2nd Open'!F:F,0),2),"-")</f>
        <v>Gunner</v>
      </c>
      <c r="AD28" s="4">
        <f>IFERROR(IF(SMALL($W$2:$W$300,AF28)&lt;900,SMALL($W$2:$W$300,AF28),"-"),"-")</f>
        <v>19.009000011000001</v>
      </c>
      <c r="AE28" s="7"/>
      <c r="AF28" s="23">
        <v>1</v>
      </c>
    </row>
    <row r="29" spans="1:32">
      <c r="A29" s="24" t="str">
        <f>IF(B29="","",Draw!F29)</f>
        <v/>
      </c>
      <c r="B29" s="25" t="str">
        <f>IFERROR(Draw!G29,"")</f>
        <v/>
      </c>
      <c r="C29" s="25" t="str">
        <f>IFERROR(Draw!H29,"")</f>
        <v/>
      </c>
      <c r="D29" s="79"/>
      <c r="E29" s="26">
        <v>2.7999999999999999E-8</v>
      </c>
      <c r="F29" s="133" t="str">
        <f t="shared" si="0"/>
        <v/>
      </c>
      <c r="G29" s="133" t="str">
        <f t="shared" si="2"/>
        <v/>
      </c>
      <c r="L29" s="201"/>
      <c r="M29" s="53" t="str">
        <f>IF($J$9&lt;2,"",'2nd Open'!AA35)</f>
        <v>-</v>
      </c>
      <c r="N29" s="28" t="str">
        <f>IF(M29="","",'2nd Open'!AB35)</f>
        <v>-</v>
      </c>
      <c r="O29" s="28" t="str">
        <f>IF(N29="","",'2nd Open'!AC35)</f>
        <v>-</v>
      </c>
      <c r="P29" s="64" t="str">
        <f>IF(O29="","",'2nd Open'!AD35)</f>
        <v>-</v>
      </c>
      <c r="Q29" s="46">
        <v>0</v>
      </c>
      <c r="S29" s="3" t="str">
        <f>IFERROR(VLOOKUP('2nd Open'!F29,$Z$3:$AA$7,2,TRUE),"")</f>
        <v/>
      </c>
      <c r="T29" s="10" t="str">
        <f>IFERROR(IF(S29=$T$1,'2nd Open'!F29,""),"")</f>
        <v/>
      </c>
      <c r="U29" s="10" t="str">
        <f>IFERROR(IF(S29=$U$1,'2nd Open'!F29,""),"")</f>
        <v/>
      </c>
      <c r="V29" s="10" t="str">
        <f>IFERROR(IF(S29=$V$1,'2nd Open'!F29,""),"")</f>
        <v/>
      </c>
      <c r="W29" s="10" t="str">
        <f>IFERROR(IF($S29=$W$1,'2nd Open'!F29,""),"")</f>
        <v/>
      </c>
      <c r="X29" s="10" t="str">
        <f>IFERROR(IF(S29=$X$1,'2nd Open'!F29,""),"")</f>
        <v/>
      </c>
      <c r="Y29" s="20"/>
      <c r="Z29" s="186"/>
      <c r="AA29" s="21" t="str">
        <f>IF(AB29="-","-","2nd")</f>
        <v>2nd</v>
      </c>
      <c r="AB29" s="21" t="str">
        <f>IFERROR(INDEX('2nd Open'!B:F,MATCH(AD29,'2nd Open'!F:F,0),1),"-")</f>
        <v>Caitlin Jensen</v>
      </c>
      <c r="AC29" s="21" t="str">
        <f>IFERROR(INDEX('2nd Open'!B:F,MATCH(AD29,'2nd Open'!F:F,0),2),"-")</f>
        <v>Fuelly</v>
      </c>
      <c r="AD29" s="4">
        <f t="shared" ref="AD29:AD32" si="9">IFERROR(IF(SMALL($W$2:$W$300,AF29)&lt;900,SMALL($W$2:$W$300,AF29),"-"),"-")</f>
        <v>19.396000016000002</v>
      </c>
      <c r="AE29" s="7"/>
      <c r="AF29" s="23">
        <v>2</v>
      </c>
    </row>
    <row r="30" spans="1:32">
      <c r="A30" s="24" t="str">
        <f>IF(B30="","",Draw!F30)</f>
        <v/>
      </c>
      <c r="B30" s="25" t="str">
        <f>IFERROR(Draw!G30,"")</f>
        <v/>
      </c>
      <c r="C30" s="25" t="str">
        <f>IFERROR(Draw!H30,"")</f>
        <v/>
      </c>
      <c r="D30" s="81"/>
      <c r="E30" s="26">
        <v>2.9000000000000002E-8</v>
      </c>
      <c r="F30" s="133" t="str">
        <f t="shared" si="0"/>
        <v/>
      </c>
      <c r="G30" s="133" t="str">
        <f t="shared" si="2"/>
        <v/>
      </c>
      <c r="L30" s="201"/>
      <c r="M30" s="53" t="str">
        <f>IF($J$9&lt;3,"",'2nd Open'!AA36)</f>
        <v/>
      </c>
      <c r="N30" s="28" t="str">
        <f>IF(M30="","",'2nd Open'!AB36)</f>
        <v/>
      </c>
      <c r="O30" s="28" t="str">
        <f>IF(N30="","",'2nd Open'!AC36)</f>
        <v/>
      </c>
      <c r="P30" s="64" t="str">
        <f>IF(O30="","",'2nd Open'!AD36)</f>
        <v/>
      </c>
      <c r="Q30" s="47">
        <v>0</v>
      </c>
      <c r="S30" s="3" t="str">
        <f>IFERROR(VLOOKUP('2nd Open'!F30,$Z$3:$AA$7,2,TRUE),"")</f>
        <v/>
      </c>
      <c r="T30" s="10" t="str">
        <f>IFERROR(IF(S30=$T$1,'2nd Open'!F30,""),"")</f>
        <v/>
      </c>
      <c r="U30" s="10" t="str">
        <f>IFERROR(IF(S30=$U$1,'2nd Open'!F30,""),"")</f>
        <v/>
      </c>
      <c r="V30" s="10" t="str">
        <f>IFERROR(IF(S30=$V$1,'2nd Open'!F30,""),"")</f>
        <v/>
      </c>
      <c r="W30" s="10" t="str">
        <f>IFERROR(IF($S30=$W$1,'2nd Open'!F30,""),"")</f>
        <v/>
      </c>
      <c r="X30" s="10" t="str">
        <f>IFERROR(IF(S30=$X$1,'2nd Open'!F30,""),"")</f>
        <v/>
      </c>
      <c r="Y30" s="20"/>
      <c r="Z30" s="186"/>
      <c r="AA30" s="21" t="str">
        <f>IF(AB30="-","-","3rd")</f>
        <v>3rd</v>
      </c>
      <c r="AB30" s="21" t="str">
        <f>IFERROR(INDEX('2nd Open'!B:F,MATCH(AD30,'2nd Open'!F:F,0),1),"-")</f>
        <v>Carli Maruska</v>
      </c>
      <c r="AC30" s="21" t="str">
        <f>IFERROR(INDEX('2nd Open'!B:F,MATCH(AD30,'2nd Open'!F:F,0),2),"-")</f>
        <v>Billy</v>
      </c>
      <c r="AD30" s="4">
        <f t="shared" si="9"/>
        <v>20.753000003</v>
      </c>
      <c r="AE30" s="7"/>
      <c r="AF30" s="23">
        <v>3</v>
      </c>
    </row>
    <row r="31" spans="1:32">
      <c r="A31" s="36"/>
      <c r="B31" s="37"/>
      <c r="C31" s="37"/>
      <c r="D31" s="89"/>
      <c r="E31" s="26">
        <v>2.9999999999999997E-8</v>
      </c>
      <c r="F31" s="133" t="str">
        <f t="shared" si="0"/>
        <v/>
      </c>
      <c r="G31" s="133"/>
      <c r="L31" s="201"/>
      <c r="M31" s="53" t="str">
        <f>IF($J$9&lt;4,"",'2nd Open'!AA37)</f>
        <v/>
      </c>
      <c r="N31" s="28" t="str">
        <f>IF(M31="","",'2nd Open'!AB37)</f>
        <v/>
      </c>
      <c r="O31" s="28" t="str">
        <f>IF(N31="","",'2nd Open'!AC37)</f>
        <v/>
      </c>
      <c r="P31" s="64" t="str">
        <f>IF(O31="","",'2nd Open'!AD37)</f>
        <v/>
      </c>
      <c r="Q31" s="46">
        <v>0</v>
      </c>
      <c r="S31" s="3" t="str">
        <f>IFERROR(VLOOKUP('2nd Open'!F31,$Z$3:$AA$7,2,TRUE),"")</f>
        <v/>
      </c>
      <c r="T31" s="10" t="str">
        <f>IFERROR(IF(S31=$T$1,'2nd Open'!F31,""),"")</f>
        <v/>
      </c>
      <c r="U31" s="10" t="str">
        <f>IFERROR(IF(S31=$U$1,'2nd Open'!F31,""),"")</f>
        <v/>
      </c>
      <c r="V31" s="10" t="str">
        <f>IFERROR(IF(S31=$V$1,'2nd Open'!F31,""),"")</f>
        <v/>
      </c>
      <c r="W31" s="10" t="str">
        <f>IFERROR(IF($S31=$W$1,'2nd Open'!F31,""),"")</f>
        <v/>
      </c>
      <c r="X31" s="10" t="str">
        <f>IFERROR(IF(S31=$X$1,'2nd Open'!F31,""),"")</f>
        <v/>
      </c>
      <c r="Y31" s="20"/>
      <c r="Z31" s="186"/>
      <c r="AA31" s="21" t="str">
        <f>IF(AB31="-","-","4th")</f>
        <v>4th</v>
      </c>
      <c r="AB31" s="21" t="str">
        <f>IFERROR(INDEX('2nd Open'!B:F,MATCH(AD31,'2nd Open'!F:F,0),1),"-")</f>
        <v>Christina Mullinix</v>
      </c>
      <c r="AC31" s="21" t="str">
        <f>IFERROR(INDEX('2nd Open'!B:F,MATCH(AD31,'2nd Open'!F:F,0),2),"-")</f>
        <v>Desperado</v>
      </c>
      <c r="AD31" s="4">
        <f t="shared" si="9"/>
        <v>25.359000001000002</v>
      </c>
      <c r="AE31" s="7"/>
      <c r="AF31" s="23">
        <v>4</v>
      </c>
    </row>
    <row r="32" spans="1:32" ht="16.5" thickBot="1">
      <c r="A32" s="24" t="str">
        <f>IF(B32="","",Draw!F32)</f>
        <v/>
      </c>
      <c r="B32" s="25" t="str">
        <f>IFERROR(Draw!G32,"")</f>
        <v/>
      </c>
      <c r="C32" s="25" t="str">
        <f>IFERROR(Draw!H32,"")</f>
        <v/>
      </c>
      <c r="D32" s="78"/>
      <c r="E32" s="26">
        <v>3.1E-8</v>
      </c>
      <c r="F32" s="133" t="str">
        <f t="shared" si="0"/>
        <v/>
      </c>
      <c r="G32" s="133" t="str">
        <f t="shared" ref="G32" si="10">IF(OR(AND(D32&gt;1,D32&lt;1050),D32="nt",D32=""),"","Not a valid input")</f>
        <v/>
      </c>
      <c r="L32" s="202"/>
      <c r="M32" s="69" t="str">
        <f>IF($J$9&lt;5,"",'2nd Open'!AA38)</f>
        <v/>
      </c>
      <c r="N32" s="33" t="str">
        <f>IF(M32="","",'2nd Open'!AB38)</f>
        <v/>
      </c>
      <c r="O32" s="33" t="str">
        <f>IF(N32="","",'2nd Open'!AC38)</f>
        <v/>
      </c>
      <c r="P32" s="70" t="str">
        <f>IF(O32="","",'2nd Open'!AD38)</f>
        <v/>
      </c>
      <c r="Q32" s="48">
        <v>0</v>
      </c>
      <c r="S32" s="3" t="str">
        <f>IFERROR(VLOOKUP('2nd Open'!F32,$Z$3:$AA$7,2,TRUE),"")</f>
        <v/>
      </c>
      <c r="T32" s="10" t="str">
        <f>IFERROR(IF(S32=$T$1,'2nd Open'!F32,""),"")</f>
        <v/>
      </c>
      <c r="U32" s="10" t="str">
        <f>IFERROR(IF(S32=$U$1,'2nd Open'!F32,""),"")</f>
        <v/>
      </c>
      <c r="V32" s="10" t="str">
        <f>IFERROR(IF(S32=$V$1,'2nd Open'!F32,""),"")</f>
        <v/>
      </c>
      <c r="W32" s="10" t="str">
        <f>IFERROR(IF($S32=$W$1,'2nd Open'!F32,""),"")</f>
        <v/>
      </c>
      <c r="X32" s="10" t="str">
        <f>IFERROR(IF(S32=$X$1,'2nd Open'!F32,""),"")</f>
        <v/>
      </c>
      <c r="Y32" s="20"/>
      <c r="Z32" s="186"/>
      <c r="AA32" s="21" t="str">
        <f>IF(AB32="-","-","5th")</f>
        <v>-</v>
      </c>
      <c r="AB32" s="21" t="str">
        <f>IFERROR(INDEX('2nd Open'!B:F,MATCH(AD32,'2nd Open'!F:F,0),1),"-")</f>
        <v>-</v>
      </c>
      <c r="AC32" s="21" t="str">
        <f>IFERROR(INDEX('2nd Open'!B:F,MATCH(AD32,'2nd Open'!F:F,0),2),"-")</f>
        <v>-</v>
      </c>
      <c r="AD32" s="4" t="str">
        <f t="shared" si="9"/>
        <v>-</v>
      </c>
      <c r="AE32" s="7"/>
      <c r="AF32" s="23">
        <v>5</v>
      </c>
    </row>
    <row r="33" spans="1:32">
      <c r="A33" s="24" t="str">
        <f>IF(B33="","",Draw!F33)</f>
        <v/>
      </c>
      <c r="B33" s="25" t="str">
        <f>IFERROR(Draw!G33,"")</f>
        <v/>
      </c>
      <c r="C33" s="25" t="str">
        <f>IFERROR(Draw!H33,"")</f>
        <v/>
      </c>
      <c r="D33" s="79"/>
      <c r="E33" s="26">
        <v>3.2000000000000002E-8</v>
      </c>
      <c r="F33" s="133" t="str">
        <f t="shared" si="0"/>
        <v/>
      </c>
      <c r="G33" s="133" t="str">
        <f t="shared" si="2"/>
        <v/>
      </c>
      <c r="S33" s="3" t="str">
        <f>IFERROR(VLOOKUP('2nd Open'!F33,$Z$3:$AA$7,2,TRUE),"")</f>
        <v/>
      </c>
      <c r="T33" s="10" t="str">
        <f>IFERROR(IF(S33=$T$1,'2nd Open'!F33,""),"")</f>
        <v/>
      </c>
      <c r="U33" s="10" t="str">
        <f>IFERROR(IF(S33=$U$1,'2nd Open'!F33,""),"")</f>
        <v/>
      </c>
      <c r="V33" s="10" t="str">
        <f>IFERROR(IF(S33=$V$1,'2nd Open'!F33,""),"")</f>
        <v/>
      </c>
      <c r="W33" s="10" t="str">
        <f>IFERROR(IF($S33=$W$1,'2nd Open'!F33,""),"")</f>
        <v/>
      </c>
      <c r="X33" s="10" t="str">
        <f>IFERROR(IF(S33=$X$1,'2nd Open'!F33,""),"")</f>
        <v/>
      </c>
      <c r="Y33" s="20"/>
      <c r="Z33" s="6"/>
      <c r="AA33" s="5"/>
      <c r="AB33" s="5"/>
      <c r="AC33" s="5"/>
      <c r="AD33" s="102"/>
      <c r="AE33" s="7"/>
    </row>
    <row r="34" spans="1:32">
      <c r="A34" s="24" t="str">
        <f>IF(B34="","",Draw!F34)</f>
        <v/>
      </c>
      <c r="B34" s="25" t="str">
        <f>IFERROR(Draw!G34,"")</f>
        <v/>
      </c>
      <c r="C34" s="25" t="str">
        <f>IFERROR(Draw!H34,"")</f>
        <v/>
      </c>
      <c r="D34" s="79"/>
      <c r="E34" s="26">
        <v>3.2999999999999998E-8</v>
      </c>
      <c r="F34" s="133" t="str">
        <f t="shared" si="0"/>
        <v/>
      </c>
      <c r="G34" s="133" t="str">
        <f t="shared" si="2"/>
        <v/>
      </c>
      <c r="S34" s="3" t="str">
        <f>IFERROR(VLOOKUP('2nd Open'!F34,$Z$3:$AA$7,2,TRUE),"")</f>
        <v/>
      </c>
      <c r="T34" s="10" t="str">
        <f>IFERROR(IF(S34=$T$1,'2nd Open'!F34,""),"")</f>
        <v/>
      </c>
      <c r="U34" s="10" t="str">
        <f>IFERROR(IF(S34=$U$1,'2nd Open'!F34,""),"")</f>
        <v/>
      </c>
      <c r="V34" s="10" t="str">
        <f>IFERROR(IF(S34=$V$1,'2nd Open'!F34,""),"")</f>
        <v/>
      </c>
      <c r="W34" s="10" t="str">
        <f>IFERROR(IF($S34=$W$1,'2nd Open'!F34,""),"")</f>
        <v/>
      </c>
      <c r="X34" s="10" t="str">
        <f>IFERROR(IF(S34=$X$1,'2nd Open'!F34,""),"")</f>
        <v/>
      </c>
      <c r="Y34" s="20"/>
      <c r="Z34" s="186" t="s">
        <v>13</v>
      </c>
      <c r="AA34" s="21" t="str">
        <f>IF(AB34="-","-","1st")</f>
        <v>-</v>
      </c>
      <c r="AB34" s="21" t="str">
        <f>IFERROR(INDEX('2nd Open'!B:F,MATCH(AD34,'2nd Open'!F:F,0),1),"-")</f>
        <v>-</v>
      </c>
      <c r="AC34" s="21" t="str">
        <f>IFERROR(INDEX('2nd Open'!B:F,MATCH(AD34,'2nd Open'!F:F,0),2),"-")</f>
        <v>-</v>
      </c>
      <c r="AD34" s="4" t="str">
        <f>IFERROR(IF(SMALL($X$2:$X$300,AF34)&lt;900,SMALL($X$2:$X$300,AF34),"-"),"-")</f>
        <v>-</v>
      </c>
      <c r="AE34" s="7"/>
      <c r="AF34" s="23">
        <v>1</v>
      </c>
    </row>
    <row r="35" spans="1:32">
      <c r="A35" s="24" t="str">
        <f>IF(B35="","",Draw!F35)</f>
        <v/>
      </c>
      <c r="B35" s="25" t="str">
        <f>IFERROR(Draw!G35,"")</f>
        <v/>
      </c>
      <c r="C35" s="25" t="str">
        <f>IFERROR(Draw!H35,"")</f>
        <v/>
      </c>
      <c r="D35" s="79"/>
      <c r="E35" s="26">
        <v>3.4E-8</v>
      </c>
      <c r="F35" s="133" t="str">
        <f t="shared" si="0"/>
        <v/>
      </c>
      <c r="G35" s="133" t="str">
        <f t="shared" si="2"/>
        <v/>
      </c>
      <c r="S35" s="3" t="str">
        <f>IFERROR(VLOOKUP('2nd Open'!F35,$Z$3:$AA$7,2,TRUE),"")</f>
        <v/>
      </c>
      <c r="T35" s="10" t="str">
        <f>IFERROR(IF(S35=$T$1,'2nd Open'!F35,""),"")</f>
        <v/>
      </c>
      <c r="U35" s="10" t="str">
        <f>IFERROR(IF(S35=$U$1,'2nd Open'!F35,""),"")</f>
        <v/>
      </c>
      <c r="V35" s="10" t="str">
        <f>IFERROR(IF(S35=$V$1,'2nd Open'!F35,""),"")</f>
        <v/>
      </c>
      <c r="W35" s="10" t="str">
        <f>IFERROR(IF($S35=$W$1,'2nd Open'!F35,""),"")</f>
        <v/>
      </c>
      <c r="X35" s="10" t="str">
        <f>IFERROR(IF(S35=$X$1,'2nd Open'!F35,""),"")</f>
        <v/>
      </c>
      <c r="Y35" s="20"/>
      <c r="Z35" s="186"/>
      <c r="AA35" s="21" t="str">
        <f>IF(AB35="-","-","2nd")</f>
        <v>-</v>
      </c>
      <c r="AB35" s="21" t="str">
        <f>IFERROR(INDEX('2nd Open'!B:F,MATCH(AD35,'2nd Open'!F:F,0),1),"-")</f>
        <v>-</v>
      </c>
      <c r="AC35" s="21" t="str">
        <f>IFERROR(INDEX('2nd Open'!B:F,MATCH(AD35,'2nd Open'!F:F,0),2),"-")</f>
        <v>-</v>
      </c>
      <c r="AD35" s="4" t="str">
        <f t="shared" ref="AD35:AD38" si="11">IFERROR(IF(SMALL($X$2:$X$300,AF35)&lt;900,SMALL($X$2:$X$300,AF35),"-"),"-")</f>
        <v>-</v>
      </c>
      <c r="AE35" s="7"/>
      <c r="AF35" s="23">
        <v>2</v>
      </c>
    </row>
    <row r="36" spans="1:32">
      <c r="A36" s="24" t="str">
        <f>IF(B36="","",Draw!F36)</f>
        <v/>
      </c>
      <c r="B36" s="25" t="str">
        <f>IFERROR(Draw!G36,"")</f>
        <v/>
      </c>
      <c r="C36" s="25" t="str">
        <f>IFERROR(Draw!H36,"")</f>
        <v/>
      </c>
      <c r="D36" s="81"/>
      <c r="E36" s="26">
        <v>3.5000000000000002E-8</v>
      </c>
      <c r="F36" s="133" t="str">
        <f t="shared" si="0"/>
        <v/>
      </c>
      <c r="G36" s="133" t="str">
        <f t="shared" si="2"/>
        <v/>
      </c>
      <c r="S36" s="3" t="str">
        <f>IFERROR(VLOOKUP('2nd Open'!F36,$Z$3:$AA$7,2,TRUE),"")</f>
        <v/>
      </c>
      <c r="T36" s="10" t="str">
        <f>IFERROR(IF(S36=$T$1,'2nd Open'!F36,""),"")</f>
        <v/>
      </c>
      <c r="U36" s="10" t="str">
        <f>IFERROR(IF(S36=$U$1,'2nd Open'!F36,""),"")</f>
        <v/>
      </c>
      <c r="V36" s="10" t="str">
        <f>IFERROR(IF(S36=$V$1,'2nd Open'!F36,""),"")</f>
        <v/>
      </c>
      <c r="W36" s="10" t="str">
        <f>IFERROR(IF($S36=$W$1,'2nd Open'!F36,""),"")</f>
        <v/>
      </c>
      <c r="X36" s="10" t="str">
        <f>IFERROR(IF(S36=$X$1,'2nd Open'!F36,""),"")</f>
        <v/>
      </c>
      <c r="Y36" s="20"/>
      <c r="Z36" s="186"/>
      <c r="AA36" s="21" t="str">
        <f>IF(AB36="-","-","3rd")</f>
        <v>-</v>
      </c>
      <c r="AB36" s="21" t="str">
        <f>IFERROR(INDEX('2nd Open'!B:F,MATCH(AD36,'2nd Open'!F:F,0),1),"-")</f>
        <v>-</v>
      </c>
      <c r="AC36" s="21" t="str">
        <f>IFERROR(INDEX('2nd Open'!B:F,MATCH(AD36,'2nd Open'!F:F,0),2),"-")</f>
        <v>-</v>
      </c>
      <c r="AD36" s="4" t="str">
        <f t="shared" si="11"/>
        <v>-</v>
      </c>
      <c r="AE36" s="7"/>
      <c r="AF36" s="23">
        <v>3</v>
      </c>
    </row>
    <row r="37" spans="1:32">
      <c r="A37" s="36"/>
      <c r="B37" s="37"/>
      <c r="C37" s="37"/>
      <c r="D37" s="89"/>
      <c r="E37" s="26">
        <v>3.5999999999999998E-8</v>
      </c>
      <c r="F37" s="133" t="str">
        <f t="shared" si="0"/>
        <v/>
      </c>
      <c r="G37" s="133"/>
      <c r="S37" s="3" t="str">
        <f>IFERROR(VLOOKUP('2nd Open'!F37,$Z$3:$AA$7,2,TRUE),"")</f>
        <v/>
      </c>
      <c r="T37" s="10" t="str">
        <f>IFERROR(IF(S37=$T$1,'2nd Open'!F37,""),"")</f>
        <v/>
      </c>
      <c r="U37" s="10" t="str">
        <f>IFERROR(IF(S37=$U$1,'2nd Open'!F37,""),"")</f>
        <v/>
      </c>
      <c r="V37" s="10" t="str">
        <f>IFERROR(IF(S37=$V$1,'2nd Open'!F37,""),"")</f>
        <v/>
      </c>
      <c r="W37" s="10" t="str">
        <f>IFERROR(IF($S37=$W$1,'2nd Open'!F37,""),"")</f>
        <v/>
      </c>
      <c r="X37" s="10" t="str">
        <f>IFERROR(IF(S37=$X$1,'2nd Open'!F37,""),"")</f>
        <v/>
      </c>
      <c r="Y37" s="20"/>
      <c r="Z37" s="186"/>
      <c r="AA37" s="21" t="str">
        <f>IF(AB37="-","-","4th")</f>
        <v>-</v>
      </c>
      <c r="AB37" s="21" t="str">
        <f>IFERROR(INDEX('2nd Open'!B:F,MATCH(AD37,'2nd Open'!F:F,0),1),"-")</f>
        <v>-</v>
      </c>
      <c r="AC37" s="21" t="str">
        <f>IFERROR(INDEX('2nd Open'!B:F,MATCH(AD37,'2nd Open'!F:F,0),2),"-")</f>
        <v>-</v>
      </c>
      <c r="AD37" s="4" t="str">
        <f t="shared" si="11"/>
        <v>-</v>
      </c>
      <c r="AE37" s="7"/>
      <c r="AF37" s="23">
        <v>4</v>
      </c>
    </row>
    <row r="38" spans="1:32" ht="16.5" thickBot="1">
      <c r="A38" s="24" t="str">
        <f>IF(B38="","",Draw!F38)</f>
        <v/>
      </c>
      <c r="B38" s="25" t="str">
        <f>IFERROR(Draw!G38,"")</f>
        <v/>
      </c>
      <c r="C38" s="25" t="str">
        <f>IFERROR(Draw!H38,"")</f>
        <v/>
      </c>
      <c r="D38" s="78"/>
      <c r="E38" s="26">
        <v>3.7E-8</v>
      </c>
      <c r="F38" s="133" t="str">
        <f t="shared" si="0"/>
        <v/>
      </c>
      <c r="G38" s="133" t="str">
        <f t="shared" ref="G38" si="12">IF(OR(AND(D38&gt;1,D38&lt;1050),D38="nt",D38=""),"","Not a valid input")</f>
        <v/>
      </c>
      <c r="S38" s="3" t="str">
        <f>IFERROR(VLOOKUP('2nd Open'!F38,$Z$3:$AA$7,2,TRUE),"")</f>
        <v/>
      </c>
      <c r="T38" s="10" t="str">
        <f>IFERROR(IF(S38=$T$1,'2nd Open'!F38,""),"")</f>
        <v/>
      </c>
      <c r="U38" s="10" t="str">
        <f>IFERROR(IF(S38=$U$1,'2nd Open'!F38,""),"")</f>
        <v/>
      </c>
      <c r="V38" s="10" t="str">
        <f>IFERROR(IF(S38=$V$1,'2nd Open'!F38,""),"")</f>
        <v/>
      </c>
      <c r="W38" s="10" t="str">
        <f>IFERROR(IF($S38=$W$1,'2nd Open'!F38,""),"")</f>
        <v/>
      </c>
      <c r="X38" s="10" t="str">
        <f>IFERROR(IF(S38=$X$1,'2nd Open'!F38,""),"")</f>
        <v/>
      </c>
      <c r="Y38" s="20"/>
      <c r="Z38" s="187"/>
      <c r="AA38" s="18" t="str">
        <f>IF(AB38="-","-","5th")</f>
        <v>-</v>
      </c>
      <c r="AB38" s="18" t="str">
        <f>IFERROR(INDEX('2nd Open'!B:F,MATCH(AD38,'2nd Open'!F:F,0),1),"-")</f>
        <v>-</v>
      </c>
      <c r="AC38" s="18" t="str">
        <f>IFERROR(INDEX('2nd Open'!B:F,MATCH(AD38,'2nd Open'!F:F,0),2),"-")</f>
        <v>-</v>
      </c>
      <c r="AD38" s="104" t="str">
        <f t="shared" si="11"/>
        <v>-</v>
      </c>
      <c r="AE38" s="8"/>
      <c r="AF38" s="23">
        <v>5</v>
      </c>
    </row>
    <row r="39" spans="1:32">
      <c r="A39" s="24" t="str">
        <f>IF(B39="","",Draw!F39)</f>
        <v/>
      </c>
      <c r="B39" s="25" t="str">
        <f>IFERROR(Draw!G39,"")</f>
        <v/>
      </c>
      <c r="C39" s="25" t="str">
        <f>IFERROR(Draw!H39,"")</f>
        <v/>
      </c>
      <c r="D39" s="79"/>
      <c r="E39" s="26">
        <v>3.8000000000000003E-8</v>
      </c>
      <c r="F39" s="133" t="str">
        <f t="shared" si="0"/>
        <v/>
      </c>
      <c r="G39" s="133" t="str">
        <f t="shared" si="2"/>
        <v/>
      </c>
      <c r="S39" s="3" t="str">
        <f>IFERROR(VLOOKUP('2nd Open'!F39,$Z$3:$AA$7,2,TRUE),"")</f>
        <v/>
      </c>
      <c r="T39" s="10" t="str">
        <f>IFERROR(IF(S39=$T$1,'2nd Open'!F39,""),"")</f>
        <v/>
      </c>
      <c r="U39" s="10" t="str">
        <f>IFERROR(IF(S39=$U$1,'2nd Open'!F39,""),"")</f>
        <v/>
      </c>
      <c r="V39" s="10" t="str">
        <f>IFERROR(IF(S39=$V$1,'2nd Open'!F39,""),"")</f>
        <v/>
      </c>
      <c r="W39" s="10" t="str">
        <f>IFERROR(IF($S39=$W$1,'2nd Open'!F39,""),"")</f>
        <v/>
      </c>
      <c r="X39" s="10" t="str">
        <f>IFERROR(IF(S39=$X$1,'2nd Open'!F39,""),"")</f>
        <v/>
      </c>
      <c r="Y39" s="20"/>
    </row>
    <row r="40" spans="1:32">
      <c r="A40" s="24" t="str">
        <f>IF(B40="","",Draw!F40)</f>
        <v/>
      </c>
      <c r="B40" s="25" t="str">
        <f>IFERROR(Draw!G40,"")</f>
        <v/>
      </c>
      <c r="C40" s="25" t="str">
        <f>IFERROR(Draw!H40,"")</f>
        <v/>
      </c>
      <c r="D40" s="79"/>
      <c r="E40" s="26">
        <v>3.8999999999999998E-8</v>
      </c>
      <c r="F40" s="133" t="str">
        <f t="shared" si="0"/>
        <v/>
      </c>
      <c r="G40" s="133" t="str">
        <f t="shared" si="2"/>
        <v/>
      </c>
      <c r="S40" s="3" t="str">
        <f>IFERROR(VLOOKUP('2nd Open'!F40,$Z$3:$AA$7,2,TRUE),"")</f>
        <v/>
      </c>
      <c r="T40" s="10" t="str">
        <f>IFERROR(IF(S40=$T$1,'2nd Open'!F40,""),"")</f>
        <v/>
      </c>
      <c r="U40" s="10" t="str">
        <f>IFERROR(IF(S40=$U$1,'2nd Open'!F40,""),"")</f>
        <v/>
      </c>
      <c r="V40" s="10" t="str">
        <f>IFERROR(IF(S40=$V$1,'2nd Open'!F40,""),"")</f>
        <v/>
      </c>
      <c r="W40" s="10" t="str">
        <f>IFERROR(IF($S40=$W$1,'2nd Open'!F40,""),"")</f>
        <v/>
      </c>
      <c r="X40" s="10" t="str">
        <f>IFERROR(IF(S40=$X$1,'2nd Open'!F40,""),"")</f>
        <v/>
      </c>
      <c r="Y40" s="20"/>
    </row>
    <row r="41" spans="1:32">
      <c r="A41" s="24" t="str">
        <f>IF(B41="","",Draw!F41)</f>
        <v/>
      </c>
      <c r="B41" s="25" t="str">
        <f>IFERROR(Draw!G41,"")</f>
        <v/>
      </c>
      <c r="C41" s="25" t="str">
        <f>IFERROR(Draw!H41,"")</f>
        <v/>
      </c>
      <c r="D41" s="81"/>
      <c r="E41" s="26">
        <v>4.0000000000000001E-8</v>
      </c>
      <c r="F41" s="133" t="str">
        <f t="shared" si="0"/>
        <v/>
      </c>
      <c r="G41" s="133" t="str">
        <f t="shared" si="2"/>
        <v/>
      </c>
      <c r="S41" s="3" t="str">
        <f>IFERROR(VLOOKUP('2nd Open'!F41,$Z$3:$AA$7,2,TRUE),"")</f>
        <v/>
      </c>
      <c r="T41" s="10" t="str">
        <f>IFERROR(IF(S41=$T$1,'2nd Open'!F41,""),"")</f>
        <v/>
      </c>
      <c r="U41" s="10" t="str">
        <f>IFERROR(IF(S41=$U$1,'2nd Open'!F41,""),"")</f>
        <v/>
      </c>
      <c r="V41" s="10" t="str">
        <f>IFERROR(IF(S41=$V$1,'2nd Open'!F41,""),"")</f>
        <v/>
      </c>
      <c r="W41" s="10" t="str">
        <f>IFERROR(IF($S41=$W$1,'2nd Open'!F41,""),"")</f>
        <v/>
      </c>
      <c r="X41" s="10" t="str">
        <f>IFERROR(IF(S41=$X$1,'2nd Open'!F41,""),"")</f>
        <v/>
      </c>
      <c r="Y41" s="20"/>
    </row>
    <row r="42" spans="1:32">
      <c r="A42" s="24" t="str">
        <f>IF(B42="","",Draw!F42)</f>
        <v/>
      </c>
      <c r="B42" s="25" t="str">
        <f>IFERROR(Draw!G42,"")</f>
        <v/>
      </c>
      <c r="C42" s="25" t="str">
        <f>IFERROR(Draw!H42,"")</f>
        <v/>
      </c>
      <c r="D42" s="82"/>
      <c r="E42" s="26">
        <v>4.1000000000000003E-8</v>
      </c>
      <c r="F42" s="133" t="str">
        <f t="shared" si="0"/>
        <v/>
      </c>
      <c r="G42" s="133" t="str">
        <f t="shared" si="2"/>
        <v/>
      </c>
      <c r="S42" s="3" t="str">
        <f>IFERROR(VLOOKUP('2nd Open'!F42,$Z$3:$AA$7,2,TRUE),"")</f>
        <v/>
      </c>
      <c r="T42" s="10" t="str">
        <f>IFERROR(IF(S42=$T$1,'2nd Open'!F42,""),"")</f>
        <v/>
      </c>
      <c r="U42" s="10" t="str">
        <f>IFERROR(IF(S42=$U$1,'2nd Open'!F42,""),"")</f>
        <v/>
      </c>
      <c r="V42" s="10" t="str">
        <f>IFERROR(IF(S42=$V$1,'2nd Open'!F42,""),"")</f>
        <v/>
      </c>
      <c r="W42" s="10" t="str">
        <f>IFERROR(IF($S42=$W$1,'2nd Open'!F42,""),"")</f>
        <v/>
      </c>
      <c r="X42" s="10" t="str">
        <f>IFERROR(IF(S42=$X$1,'2nd Open'!F42,""),"")</f>
        <v/>
      </c>
      <c r="Y42" s="20"/>
    </row>
    <row r="43" spans="1:32">
      <c r="A43" s="36"/>
      <c r="B43" s="37"/>
      <c r="C43" s="37"/>
      <c r="D43" s="89"/>
      <c r="E43" s="26">
        <v>4.1999999999999999E-8</v>
      </c>
      <c r="F43" s="133" t="str">
        <f t="shared" si="0"/>
        <v/>
      </c>
      <c r="G43" s="133"/>
      <c r="S43" s="3" t="str">
        <f>IFERROR(VLOOKUP('2nd Open'!F43,$Z$3:$AA$7,2,TRUE),"")</f>
        <v/>
      </c>
      <c r="T43" s="10" t="str">
        <f>IFERROR(IF(S43=$T$1,'2nd Open'!F43,""),"")</f>
        <v/>
      </c>
      <c r="U43" s="10" t="str">
        <f>IFERROR(IF(S43=$U$1,'2nd Open'!F43,""),"")</f>
        <v/>
      </c>
      <c r="V43" s="10" t="str">
        <f>IFERROR(IF(S43=$V$1,'2nd Open'!F43,""),"")</f>
        <v/>
      </c>
      <c r="W43" s="10" t="str">
        <f>IFERROR(IF($S43=$W$1,'2nd Open'!F43,""),"")</f>
        <v/>
      </c>
      <c r="X43" s="10" t="str">
        <f>IFERROR(IF(S43=$X$1,'2nd Open'!F43,""),"")</f>
        <v/>
      </c>
      <c r="Y43" s="20"/>
    </row>
    <row r="44" spans="1:32">
      <c r="A44" s="24" t="str">
        <f>IF(B44="","",Draw!F44)</f>
        <v/>
      </c>
      <c r="B44" s="25" t="str">
        <f>IFERROR(Draw!G44,"")</f>
        <v/>
      </c>
      <c r="C44" s="25" t="str">
        <f>IFERROR(Draw!H44,"")</f>
        <v/>
      </c>
      <c r="D44" s="78"/>
      <c r="E44" s="26">
        <v>4.3000000000000001E-8</v>
      </c>
      <c r="F44" s="133" t="str">
        <f t="shared" si="0"/>
        <v/>
      </c>
      <c r="G44" s="133" t="str">
        <f t="shared" ref="G44" si="13">IF(OR(AND(D44&gt;1,D44&lt;1050),D44="nt",D44=""),"","Not a valid input")</f>
        <v/>
      </c>
      <c r="H44" s="26"/>
      <c r="S44" s="3" t="str">
        <f>IFERROR(VLOOKUP('2nd Open'!F44,$Z$3:$AA$7,2,TRUE),"")</f>
        <v/>
      </c>
      <c r="T44" s="10" t="str">
        <f>IFERROR(IF(S44=$T$1,'2nd Open'!F44,""),"")</f>
        <v/>
      </c>
      <c r="U44" s="10" t="str">
        <f>IFERROR(IF(S44=$U$1,'2nd Open'!F44,""),"")</f>
        <v/>
      </c>
      <c r="V44" s="10" t="str">
        <f>IFERROR(IF(S44=$V$1,'2nd Open'!F44,""),"")</f>
        <v/>
      </c>
      <c r="W44" s="10" t="str">
        <f>IFERROR(IF($S44=$W$1,'2nd Open'!F44,""),"")</f>
        <v/>
      </c>
      <c r="X44" s="10" t="str">
        <f>IFERROR(IF(S44=$X$1,'2nd Open'!F44,""),"")</f>
        <v/>
      </c>
      <c r="Y44" s="20"/>
    </row>
    <row r="45" spans="1:32">
      <c r="A45" s="24" t="str">
        <f>IF(B45="","",Draw!F45)</f>
        <v/>
      </c>
      <c r="B45" s="25" t="str">
        <f>IFERROR(Draw!G45,"")</f>
        <v/>
      </c>
      <c r="C45" s="25" t="str">
        <f>IFERROR(Draw!H45,"")</f>
        <v/>
      </c>
      <c r="D45" s="79"/>
      <c r="E45" s="26">
        <v>4.3999999999999997E-8</v>
      </c>
      <c r="F45" s="133" t="str">
        <f t="shared" si="0"/>
        <v/>
      </c>
      <c r="G45" s="133" t="str">
        <f t="shared" si="2"/>
        <v/>
      </c>
      <c r="S45" s="3" t="str">
        <f>IFERROR(VLOOKUP('2nd Open'!F45,$Z$3:$AA$7,2,TRUE),"")</f>
        <v/>
      </c>
      <c r="T45" s="10" t="str">
        <f>IFERROR(IF(S45=$T$1,'2nd Open'!F45,""),"")</f>
        <v/>
      </c>
      <c r="U45" s="10" t="str">
        <f>IFERROR(IF(S45=$U$1,'2nd Open'!F45,""),"")</f>
        <v/>
      </c>
      <c r="V45" s="10" t="str">
        <f>IFERROR(IF(S45=$V$1,'2nd Open'!F45,""),"")</f>
        <v/>
      </c>
      <c r="W45" s="10" t="str">
        <f>IFERROR(IF($S45=$W$1,'2nd Open'!F45,""),"")</f>
        <v/>
      </c>
      <c r="X45" s="10" t="str">
        <f>IFERROR(IF(S45=$X$1,'2nd Open'!F45,""),"")</f>
        <v/>
      </c>
      <c r="Y45" s="20"/>
    </row>
    <row r="46" spans="1:32">
      <c r="A46" s="24" t="str">
        <f>IF(B46="","",Draw!F46)</f>
        <v/>
      </c>
      <c r="B46" s="25" t="str">
        <f>IFERROR(Draw!G46,"")</f>
        <v/>
      </c>
      <c r="C46" s="25" t="str">
        <f>IFERROR(Draw!H46,"")</f>
        <v/>
      </c>
      <c r="D46" s="80"/>
      <c r="E46" s="26">
        <v>4.4999999999999999E-8</v>
      </c>
      <c r="F46" s="133" t="str">
        <f t="shared" si="0"/>
        <v/>
      </c>
      <c r="G46" s="133" t="str">
        <f t="shared" si="2"/>
        <v/>
      </c>
      <c r="S46" s="3" t="str">
        <f>IFERROR(VLOOKUP('2nd Open'!F46,$Z$3:$AA$7,2,TRUE),"")</f>
        <v/>
      </c>
      <c r="T46" s="10" t="str">
        <f>IFERROR(IF(S46=$T$1,'2nd Open'!F46,""),"")</f>
        <v/>
      </c>
      <c r="U46" s="10" t="str">
        <f>IFERROR(IF(S46=$U$1,'2nd Open'!F46,""),"")</f>
        <v/>
      </c>
      <c r="V46" s="10" t="str">
        <f>IFERROR(IF(S46=$V$1,'2nd Open'!F46,""),"")</f>
        <v/>
      </c>
      <c r="W46" s="10" t="str">
        <f>IFERROR(IF($S46=$W$1,'2nd Open'!F46,""),"")</f>
        <v/>
      </c>
      <c r="X46" s="10" t="str">
        <f>IFERROR(IF(S46=$X$1,'2nd Open'!F46,""),"")</f>
        <v/>
      </c>
      <c r="Y46" s="20"/>
    </row>
    <row r="47" spans="1:32">
      <c r="A47" s="24" t="str">
        <f>IF(B47="","",Draw!F47)</f>
        <v/>
      </c>
      <c r="B47" s="25" t="str">
        <f>IFERROR(Draw!G47,"")</f>
        <v/>
      </c>
      <c r="C47" s="25" t="str">
        <f>IFERROR(Draw!H47,"")</f>
        <v/>
      </c>
      <c r="D47" s="81"/>
      <c r="E47" s="26">
        <v>4.6000000000000002E-8</v>
      </c>
      <c r="F47" s="133" t="str">
        <f t="shared" si="0"/>
        <v/>
      </c>
      <c r="G47" s="133" t="str">
        <f t="shared" si="2"/>
        <v/>
      </c>
      <c r="S47" s="3" t="str">
        <f>IFERROR(VLOOKUP('2nd Open'!F47,$Z$3:$AA$7,2,TRUE),"")</f>
        <v/>
      </c>
      <c r="T47" s="10" t="str">
        <f>IFERROR(IF(S47=$T$1,'2nd Open'!F47,""),"")</f>
        <v/>
      </c>
      <c r="U47" s="10" t="str">
        <f>IFERROR(IF(S47=$U$1,'2nd Open'!F47,""),"")</f>
        <v/>
      </c>
      <c r="V47" s="10" t="str">
        <f>IFERROR(IF(S47=$V$1,'2nd Open'!F47,""),"")</f>
        <v/>
      </c>
      <c r="W47" s="10" t="str">
        <f>IFERROR(IF($S47=$W$1,'2nd Open'!F47,""),"")</f>
        <v/>
      </c>
      <c r="X47" s="10" t="str">
        <f>IFERROR(IF(S47=$X$1,'2nd Open'!F47,""),"")</f>
        <v/>
      </c>
      <c r="Y47" s="20"/>
    </row>
    <row r="48" spans="1:32">
      <c r="A48" s="24" t="str">
        <f>IF(B48="","",Draw!F48)</f>
        <v/>
      </c>
      <c r="B48" s="25" t="str">
        <f>IFERROR(Draw!G48,"")</f>
        <v/>
      </c>
      <c r="C48" s="25" t="str">
        <f>IFERROR(Draw!H48,"")</f>
        <v/>
      </c>
      <c r="D48" s="82"/>
      <c r="E48" s="26">
        <v>4.6999999999999997E-8</v>
      </c>
      <c r="F48" s="133" t="str">
        <f t="shared" si="0"/>
        <v/>
      </c>
      <c r="G48" s="133" t="str">
        <f t="shared" si="2"/>
        <v/>
      </c>
      <c r="S48" s="3" t="str">
        <f>IFERROR(VLOOKUP('2nd Open'!F48,$Z$3:$AA$7,2,TRUE),"")</f>
        <v/>
      </c>
      <c r="T48" s="10" t="str">
        <f>IFERROR(IF(S48=$T$1,'2nd Open'!F48,""),"")</f>
        <v/>
      </c>
      <c r="U48" s="10" t="str">
        <f>IFERROR(IF(S48=$U$1,'2nd Open'!F48,""),"")</f>
        <v/>
      </c>
      <c r="V48" s="10" t="str">
        <f>IFERROR(IF(S48=$V$1,'2nd Open'!F48,""),"")</f>
        <v/>
      </c>
      <c r="W48" s="10" t="str">
        <f>IFERROR(IF($S48=$W$1,'2nd Open'!F48,""),"")</f>
        <v/>
      </c>
      <c r="X48" s="10" t="str">
        <f>IFERROR(IF(S48=$X$1,'2nd Open'!F48,""),"")</f>
        <v/>
      </c>
      <c r="Y48" s="20"/>
    </row>
    <row r="49" spans="1:25">
      <c r="A49" s="36"/>
      <c r="B49" s="37"/>
      <c r="C49" s="37"/>
      <c r="D49" s="89"/>
      <c r="E49" s="26">
        <v>4.8E-8</v>
      </c>
      <c r="F49" s="133" t="str">
        <f t="shared" si="0"/>
        <v/>
      </c>
      <c r="G49" s="133"/>
      <c r="S49" s="3" t="str">
        <f>IFERROR(VLOOKUP('2nd Open'!F49,$Z$3:$AA$7,2,TRUE),"")</f>
        <v/>
      </c>
      <c r="T49" s="10" t="str">
        <f>IFERROR(IF(S49=$T$1,'2nd Open'!F49,""),"")</f>
        <v/>
      </c>
      <c r="U49" s="10" t="str">
        <f>IFERROR(IF(S49=$U$1,'2nd Open'!F49,""),"")</f>
        <v/>
      </c>
      <c r="V49" s="10" t="str">
        <f>IFERROR(IF(S49=$V$1,'2nd Open'!F49,""),"")</f>
        <v/>
      </c>
      <c r="W49" s="10" t="str">
        <f>IFERROR(IF($S49=$W$1,'2nd Open'!F49,""),"")</f>
        <v/>
      </c>
      <c r="X49" s="10" t="str">
        <f>IFERROR(IF(S49=$X$1,'2nd Open'!F49,""),"")</f>
        <v/>
      </c>
      <c r="Y49" s="20"/>
    </row>
    <row r="50" spans="1:25">
      <c r="A50" s="24" t="str">
        <f>IF(B50="","",Draw!F50)</f>
        <v/>
      </c>
      <c r="B50" s="25" t="str">
        <f>IFERROR(Draw!G50,"")</f>
        <v/>
      </c>
      <c r="C50" s="25" t="str">
        <f>IFERROR(Draw!H50,"")</f>
        <v/>
      </c>
      <c r="D50" s="78"/>
      <c r="E50" s="26">
        <v>4.9000000000000002E-8</v>
      </c>
      <c r="F50" s="133" t="str">
        <f t="shared" si="0"/>
        <v/>
      </c>
      <c r="G50" s="133" t="str">
        <f t="shared" ref="G50" si="14">IF(OR(AND(D50&gt;1,D50&lt;1050),D50="nt",D50=""),"","Not a valid input")</f>
        <v/>
      </c>
      <c r="S50" s="3" t="str">
        <f>IFERROR(VLOOKUP('2nd Open'!F50,$Z$3:$AA$7,2,TRUE),"")</f>
        <v/>
      </c>
      <c r="T50" s="10" t="str">
        <f>IFERROR(IF(S50=$T$1,'2nd Open'!F50,""),"")</f>
        <v/>
      </c>
      <c r="U50" s="10" t="str">
        <f>IFERROR(IF(S50=$U$1,'2nd Open'!F50,""),"")</f>
        <v/>
      </c>
      <c r="V50" s="10" t="str">
        <f>IFERROR(IF(S50=$V$1,'2nd Open'!F50,""),"")</f>
        <v/>
      </c>
      <c r="W50" s="10" t="str">
        <f>IFERROR(IF($S50=$W$1,'2nd Open'!F50,""),"")</f>
        <v/>
      </c>
      <c r="X50" s="10" t="str">
        <f>IFERROR(IF(S50=$X$1,'2nd Open'!F50,""),"")</f>
        <v/>
      </c>
      <c r="Y50" s="20"/>
    </row>
    <row r="51" spans="1:25">
      <c r="A51" s="24" t="str">
        <f>IF(B51="","",Draw!F51)</f>
        <v/>
      </c>
      <c r="B51" s="25" t="str">
        <f>IFERROR(Draw!G51,"")</f>
        <v/>
      </c>
      <c r="C51" s="25" t="str">
        <f>IFERROR(Draw!H51,"")</f>
        <v/>
      </c>
      <c r="D51" s="79"/>
      <c r="E51" s="26">
        <v>4.9999999999999998E-8</v>
      </c>
      <c r="F51" s="133" t="str">
        <f t="shared" si="0"/>
        <v/>
      </c>
      <c r="G51" s="133" t="str">
        <f t="shared" si="2"/>
        <v/>
      </c>
      <c r="S51" s="3" t="str">
        <f>IFERROR(VLOOKUP('2nd Open'!F51,$Z$3:$AA$7,2,TRUE),"")</f>
        <v/>
      </c>
      <c r="T51" s="10" t="str">
        <f>IFERROR(IF(S51=$T$1,'2nd Open'!F51,""),"")</f>
        <v/>
      </c>
      <c r="U51" s="10" t="str">
        <f>IFERROR(IF(S51=$U$1,'2nd Open'!F51,""),"")</f>
        <v/>
      </c>
      <c r="V51" s="10" t="str">
        <f>IFERROR(IF(S51=$V$1,'2nd Open'!F51,""),"")</f>
        <v/>
      </c>
      <c r="W51" s="10" t="str">
        <f>IFERROR(IF($S51=$W$1,'2nd Open'!F51,""),"")</f>
        <v/>
      </c>
      <c r="X51" s="10" t="str">
        <f>IFERROR(IF(S51=$X$1,'2nd Open'!F51,""),"")</f>
        <v/>
      </c>
      <c r="Y51" s="20"/>
    </row>
    <row r="52" spans="1:25">
      <c r="A52" s="24" t="str">
        <f>IF(B52="","",Draw!F52)</f>
        <v/>
      </c>
      <c r="B52" s="25" t="str">
        <f>IFERROR(Draw!G52,"")</f>
        <v/>
      </c>
      <c r="C52" s="25" t="str">
        <f>IFERROR(Draw!H52,"")</f>
        <v/>
      </c>
      <c r="D52" s="80"/>
      <c r="E52" s="26">
        <v>5.1E-8</v>
      </c>
      <c r="F52" s="133" t="str">
        <f t="shared" si="0"/>
        <v/>
      </c>
      <c r="G52" s="133" t="str">
        <f t="shared" si="2"/>
        <v/>
      </c>
      <c r="S52" s="3" t="str">
        <f>IFERROR(VLOOKUP('2nd Open'!F52,$Z$3:$AA$7,2,TRUE),"")</f>
        <v/>
      </c>
      <c r="T52" s="10" t="str">
        <f>IFERROR(IF(S52=$T$1,'2nd Open'!F52,""),"")</f>
        <v/>
      </c>
      <c r="U52" s="10" t="str">
        <f>IFERROR(IF(S52=$U$1,'2nd Open'!F52,""),"")</f>
        <v/>
      </c>
      <c r="V52" s="10" t="str">
        <f>IFERROR(IF(S52=$V$1,'2nd Open'!F52,""),"")</f>
        <v/>
      </c>
      <c r="W52" s="10" t="str">
        <f>IFERROR(IF($S52=$W$1,'2nd Open'!F52,""),"")</f>
        <v/>
      </c>
      <c r="X52" s="10" t="str">
        <f>IFERROR(IF(S52=$X$1,'2nd Open'!F52,""),"")</f>
        <v/>
      </c>
    </row>
    <row r="53" spans="1:25">
      <c r="A53" s="24" t="str">
        <f>IF(B53="","",Draw!F53)</f>
        <v/>
      </c>
      <c r="B53" s="25" t="str">
        <f>IFERROR(Draw!G53,"")</f>
        <v/>
      </c>
      <c r="C53" s="25" t="str">
        <f>IFERROR(Draw!H53,"")</f>
        <v/>
      </c>
      <c r="D53" s="81"/>
      <c r="E53" s="26">
        <v>5.2000000000000002E-8</v>
      </c>
      <c r="F53" s="133" t="str">
        <f t="shared" si="0"/>
        <v/>
      </c>
      <c r="G53" s="133" t="str">
        <f t="shared" si="2"/>
        <v/>
      </c>
      <c r="S53" s="3" t="str">
        <f>IFERROR(VLOOKUP('2nd Open'!F53,$Z$3:$AA$7,2,TRUE),"")</f>
        <v/>
      </c>
      <c r="T53" s="10" t="str">
        <f>IFERROR(IF(S53=$T$1,'2nd Open'!F53,""),"")</f>
        <v/>
      </c>
      <c r="U53" s="10" t="str">
        <f>IFERROR(IF(S53=$U$1,'2nd Open'!F53,""),"")</f>
        <v/>
      </c>
      <c r="V53" s="10" t="str">
        <f>IFERROR(IF(S53=$V$1,'2nd Open'!F53,""),"")</f>
        <v/>
      </c>
      <c r="W53" s="10" t="str">
        <f>IFERROR(IF($S53=$W$1,'2nd Open'!F53,""),"")</f>
        <v/>
      </c>
      <c r="X53" s="10" t="str">
        <f>IFERROR(IF(S53=$X$1,'2nd Open'!F53,""),"")</f>
        <v/>
      </c>
    </row>
    <row r="54" spans="1:25">
      <c r="A54" s="24" t="str">
        <f>IF(B54="","",Draw!F54)</f>
        <v/>
      </c>
      <c r="B54" s="25" t="str">
        <f>IFERROR(Draw!G54,"")</f>
        <v/>
      </c>
      <c r="C54" s="25" t="str">
        <f>IFERROR(Draw!H54,"")</f>
        <v/>
      </c>
      <c r="D54" s="82"/>
      <c r="E54" s="26">
        <v>5.2999999999999998E-8</v>
      </c>
      <c r="F54" s="133" t="str">
        <f t="shared" si="0"/>
        <v/>
      </c>
      <c r="G54" s="133" t="str">
        <f t="shared" si="2"/>
        <v/>
      </c>
      <c r="S54" s="3" t="str">
        <f>IFERROR(VLOOKUP('2nd Open'!F54,$Z$3:$AA$7,2,TRUE),"")</f>
        <v/>
      </c>
      <c r="T54" s="10" t="str">
        <f>IFERROR(IF(S54=$T$1,'2nd Open'!F54,""),"")</f>
        <v/>
      </c>
      <c r="U54" s="10" t="str">
        <f>IFERROR(IF(S54=$U$1,'2nd Open'!F54,""),"")</f>
        <v/>
      </c>
      <c r="V54" s="10" t="str">
        <f>IFERROR(IF(S54=$V$1,'2nd Open'!F54,""),"")</f>
        <v/>
      </c>
      <c r="W54" s="10" t="str">
        <f>IFERROR(IF($S54=$W$1,'2nd Open'!F54,""),"")</f>
        <v/>
      </c>
      <c r="X54" s="10" t="str">
        <f>IFERROR(IF(S54=$X$1,'2nd Open'!F54,""),"")</f>
        <v/>
      </c>
    </row>
    <row r="55" spans="1:25">
      <c r="A55" s="36"/>
      <c r="B55" s="37"/>
      <c r="C55" s="37"/>
      <c r="D55" s="89"/>
      <c r="E55" s="26">
        <v>5.4E-8</v>
      </c>
      <c r="F55" s="133" t="str">
        <f t="shared" si="0"/>
        <v/>
      </c>
      <c r="G55" s="133"/>
      <c r="S55" s="3" t="str">
        <f>IFERROR(VLOOKUP('2nd Open'!F55,$Z$3:$AA$7,2,TRUE),"")</f>
        <v/>
      </c>
      <c r="T55" s="10" t="str">
        <f>IFERROR(IF(S55=$T$1,'2nd Open'!F55,""),"")</f>
        <v/>
      </c>
      <c r="U55" s="10" t="str">
        <f>IFERROR(IF(S55=$U$1,'2nd Open'!F55,""),"")</f>
        <v/>
      </c>
      <c r="V55" s="10" t="str">
        <f>IFERROR(IF(S55=$V$1,'2nd Open'!F55,""),"")</f>
        <v/>
      </c>
      <c r="W55" s="10" t="str">
        <f>IFERROR(IF($S55=$W$1,'2nd Open'!F55,""),"")</f>
        <v/>
      </c>
      <c r="X55" s="10" t="str">
        <f>IFERROR(IF(S55=$X$1,'2nd Open'!F55,""),"")</f>
        <v/>
      </c>
    </row>
    <row r="56" spans="1:25">
      <c r="A56" s="24" t="str">
        <f>IF(B56="","",Draw!F56)</f>
        <v/>
      </c>
      <c r="B56" s="25" t="str">
        <f>IFERROR(Draw!G56,"")</f>
        <v/>
      </c>
      <c r="C56" s="25" t="str">
        <f>IFERROR(Draw!H56,"")</f>
        <v/>
      </c>
      <c r="D56" s="78"/>
      <c r="E56" s="26">
        <v>5.5000000000000003E-8</v>
      </c>
      <c r="F56" s="133" t="str">
        <f t="shared" si="0"/>
        <v/>
      </c>
      <c r="G56" s="133" t="str">
        <f t="shared" ref="G56" si="15">IF(OR(AND(D56&gt;1,D56&lt;1050),D56="nt",D56=""),"","Not a valid input")</f>
        <v/>
      </c>
      <c r="S56" s="3" t="str">
        <f>IFERROR(VLOOKUP('2nd Open'!F56,$Z$3:$AA$7,2,TRUE),"")</f>
        <v/>
      </c>
      <c r="T56" s="10" t="str">
        <f>IFERROR(IF(S56=$T$1,'2nd Open'!F56,""),"")</f>
        <v/>
      </c>
      <c r="U56" s="10" t="str">
        <f>IFERROR(IF(S56=$U$1,'2nd Open'!F56,""),"")</f>
        <v/>
      </c>
      <c r="V56" s="10" t="str">
        <f>IFERROR(IF(S56=$V$1,'2nd Open'!F56,""),"")</f>
        <v/>
      </c>
      <c r="W56" s="10" t="str">
        <f>IFERROR(IF($S56=$W$1,'2nd Open'!F56,""),"")</f>
        <v/>
      </c>
      <c r="X56" s="10" t="str">
        <f>IFERROR(IF(S56=$X$1,'2nd Open'!F56,""),"")</f>
        <v/>
      </c>
    </row>
    <row r="57" spans="1:25">
      <c r="A57" s="24" t="str">
        <f>IF(B57="","",Draw!F57)</f>
        <v/>
      </c>
      <c r="B57" s="25" t="str">
        <f>IFERROR(Draw!G57,"")</f>
        <v/>
      </c>
      <c r="C57" s="25" t="str">
        <f>IFERROR(Draw!H57,"")</f>
        <v/>
      </c>
      <c r="D57" s="79"/>
      <c r="E57" s="26">
        <v>5.5999999999999999E-8</v>
      </c>
      <c r="F57" s="133" t="str">
        <f t="shared" si="0"/>
        <v/>
      </c>
      <c r="G57" s="133" t="str">
        <f t="shared" si="2"/>
        <v/>
      </c>
      <c r="S57" s="3" t="str">
        <f>IFERROR(VLOOKUP('2nd Open'!F57,$Z$3:$AA$7,2,TRUE),"")</f>
        <v/>
      </c>
      <c r="T57" s="10" t="str">
        <f>IFERROR(IF(S57=$T$1,'2nd Open'!F57,""),"")</f>
        <v/>
      </c>
      <c r="U57" s="10" t="str">
        <f>IFERROR(IF(S57=$U$1,'2nd Open'!F57,""),"")</f>
        <v/>
      </c>
      <c r="V57" s="10" t="str">
        <f>IFERROR(IF(S57=$V$1,'2nd Open'!F57,""),"")</f>
        <v/>
      </c>
      <c r="W57" s="10" t="str">
        <f>IFERROR(IF($S57=$W$1,'2nd Open'!F57,""),"")</f>
        <v/>
      </c>
      <c r="X57" s="10" t="str">
        <f>IFERROR(IF(S57=$X$1,'2nd Open'!F57,""),"")</f>
        <v/>
      </c>
    </row>
    <row r="58" spans="1:25">
      <c r="A58" s="24" t="str">
        <f>IF(B58="","",Draw!F58)</f>
        <v/>
      </c>
      <c r="B58" s="25" t="str">
        <f>IFERROR(Draw!G58,"")</f>
        <v/>
      </c>
      <c r="C58" s="25" t="str">
        <f>IFERROR(Draw!H58,"")</f>
        <v/>
      </c>
      <c r="D58" s="80"/>
      <c r="E58" s="26">
        <v>5.7000000000000001E-8</v>
      </c>
      <c r="F58" s="133" t="str">
        <f t="shared" si="0"/>
        <v/>
      </c>
      <c r="G58" s="133" t="str">
        <f t="shared" si="2"/>
        <v/>
      </c>
      <c r="S58" s="3" t="str">
        <f>IFERROR(VLOOKUP('2nd Open'!F58,$Z$3:$AA$7,2,TRUE),"")</f>
        <v/>
      </c>
      <c r="T58" s="10" t="str">
        <f>IFERROR(IF(S58=$T$1,'2nd Open'!F58,""),"")</f>
        <v/>
      </c>
      <c r="U58" s="10" t="str">
        <f>IFERROR(IF(S58=$U$1,'2nd Open'!F58,""),"")</f>
        <v/>
      </c>
      <c r="V58" s="10" t="str">
        <f>IFERROR(IF(S58=$V$1,'2nd Open'!F58,""),"")</f>
        <v/>
      </c>
      <c r="W58" s="10" t="str">
        <f>IFERROR(IF($S58=$W$1,'2nd Open'!F58,""),"")</f>
        <v/>
      </c>
      <c r="X58" s="10" t="str">
        <f>IFERROR(IF(S58=$X$1,'2nd Open'!F58,""),"")</f>
        <v/>
      </c>
    </row>
    <row r="59" spans="1:25">
      <c r="A59" s="24" t="str">
        <f>IF(B59="","",Draw!F59)</f>
        <v/>
      </c>
      <c r="B59" s="25" t="str">
        <f>IFERROR(Draw!G59,"")</f>
        <v/>
      </c>
      <c r="C59" s="25" t="str">
        <f>IFERROR(Draw!H59,"")</f>
        <v/>
      </c>
      <c r="D59" s="81"/>
      <c r="E59" s="26">
        <v>5.8000000000000003E-8</v>
      </c>
      <c r="F59" s="133" t="str">
        <f t="shared" si="0"/>
        <v/>
      </c>
      <c r="G59" s="133" t="str">
        <f t="shared" si="2"/>
        <v/>
      </c>
      <c r="S59" s="3" t="str">
        <f>IFERROR(VLOOKUP('2nd Open'!F59,$Z$3:$AA$7,2,TRUE),"")</f>
        <v/>
      </c>
      <c r="T59" s="10" t="str">
        <f>IFERROR(IF(S59=$T$1,'2nd Open'!F59,""),"")</f>
        <v/>
      </c>
      <c r="U59" s="10" t="str">
        <f>IFERROR(IF(S59=$U$1,'2nd Open'!F59,""),"")</f>
        <v/>
      </c>
      <c r="V59" s="10" t="str">
        <f>IFERROR(IF(S59=$V$1,'2nd Open'!F59,""),"")</f>
        <v/>
      </c>
      <c r="W59" s="10" t="str">
        <f>IFERROR(IF($S59=$W$1,'2nd Open'!F59,""),"")</f>
        <v/>
      </c>
      <c r="X59" s="10" t="str">
        <f>IFERROR(IF(S59=$X$1,'2nd Open'!F59,""),"")</f>
        <v/>
      </c>
    </row>
    <row r="60" spans="1:25">
      <c r="A60" s="24" t="str">
        <f>IF(B60="","",Draw!F60)</f>
        <v/>
      </c>
      <c r="B60" s="25" t="str">
        <f>IFERROR(Draw!G60,"")</f>
        <v/>
      </c>
      <c r="C60" s="25" t="str">
        <f>IFERROR(Draw!H60,"")</f>
        <v/>
      </c>
      <c r="D60" s="82"/>
      <c r="E60" s="26">
        <v>5.8999999999999999E-8</v>
      </c>
      <c r="F60" s="133" t="str">
        <f t="shared" si="0"/>
        <v/>
      </c>
      <c r="G60" s="133" t="str">
        <f t="shared" si="2"/>
        <v/>
      </c>
      <c r="S60" s="3" t="str">
        <f>IFERROR(VLOOKUP('2nd Open'!F60,$Z$3:$AA$7,2,TRUE),"")</f>
        <v/>
      </c>
      <c r="T60" s="10" t="str">
        <f>IFERROR(IF(S60=$T$1,'2nd Open'!F60,""),"")</f>
        <v/>
      </c>
      <c r="U60" s="10" t="str">
        <f>IFERROR(IF(S60=$U$1,'2nd Open'!F60,""),"")</f>
        <v/>
      </c>
      <c r="V60" s="10" t="str">
        <f>IFERROR(IF(S60=$V$1,'2nd Open'!F60,""),"")</f>
        <v/>
      </c>
      <c r="W60" s="10" t="str">
        <f>IFERROR(IF($S60=$W$1,'2nd Open'!F60,""),"")</f>
        <v/>
      </c>
      <c r="X60" s="10" t="str">
        <f>IFERROR(IF(S60=$X$1,'2nd Open'!F60,""),"")</f>
        <v/>
      </c>
    </row>
    <row r="61" spans="1:25">
      <c r="A61" s="36"/>
      <c r="B61" s="37"/>
      <c r="C61" s="37"/>
      <c r="D61" s="89"/>
      <c r="E61" s="26">
        <v>5.9999999999999995E-8</v>
      </c>
      <c r="F61" s="133" t="str">
        <f t="shared" si="0"/>
        <v/>
      </c>
      <c r="G61" s="133"/>
      <c r="S61" s="3" t="str">
        <f>IFERROR(VLOOKUP('2nd Open'!F61,$Z$3:$AA$7,2,TRUE),"")</f>
        <v/>
      </c>
      <c r="T61" s="10" t="str">
        <f>IFERROR(IF(S61=$T$1,'2nd Open'!F61,""),"")</f>
        <v/>
      </c>
      <c r="U61" s="10" t="str">
        <f>IFERROR(IF(S61=$U$1,'2nd Open'!F61,""),"")</f>
        <v/>
      </c>
      <c r="V61" s="10" t="str">
        <f>IFERROR(IF(S61=$V$1,'2nd Open'!F61,""),"")</f>
        <v/>
      </c>
      <c r="W61" s="10" t="str">
        <f>IFERROR(IF($S61=$W$1,'2nd Open'!F61,""),"")</f>
        <v/>
      </c>
      <c r="X61" s="10" t="str">
        <f>IFERROR(IF(S61=$X$1,'2nd Open'!F61,""),"")</f>
        <v/>
      </c>
    </row>
    <row r="62" spans="1:25">
      <c r="A62" s="24" t="str">
        <f>IF(B62="","",Draw!F62)</f>
        <v/>
      </c>
      <c r="B62" s="25" t="str">
        <f>IFERROR(Draw!G62,"")</f>
        <v/>
      </c>
      <c r="C62" s="25" t="str">
        <f>IFERROR(Draw!H62,"")</f>
        <v/>
      </c>
      <c r="D62" s="78"/>
      <c r="E62" s="26">
        <v>6.1000000000000004E-8</v>
      </c>
      <c r="F62" s="133" t="str">
        <f t="shared" si="0"/>
        <v/>
      </c>
      <c r="G62" s="133" t="str">
        <f t="shared" ref="G62" si="16">IF(OR(AND(D62&gt;1,D62&lt;1050),D62="nt",D62=""),"","Not a valid input")</f>
        <v/>
      </c>
      <c r="S62" s="3" t="str">
        <f>IFERROR(VLOOKUP('2nd Open'!F62,$Z$3:$AA$7,2,TRUE),"")</f>
        <v/>
      </c>
      <c r="T62" s="10" t="str">
        <f>IFERROR(IF(S62=$T$1,'2nd Open'!F62,""),"")</f>
        <v/>
      </c>
      <c r="U62" s="10" t="str">
        <f>IFERROR(IF(S62=$U$1,'2nd Open'!F62,""),"")</f>
        <v/>
      </c>
      <c r="V62" s="10" t="str">
        <f>IFERROR(IF(S62=$V$1,'2nd Open'!F62,""),"")</f>
        <v/>
      </c>
      <c r="W62" s="10" t="str">
        <f>IFERROR(IF($S62=$W$1,'2nd Open'!F62,""),"")</f>
        <v/>
      </c>
      <c r="X62" s="10" t="str">
        <f>IFERROR(IF(S62=$X$1,'2nd Open'!F62,""),"")</f>
        <v/>
      </c>
    </row>
    <row r="63" spans="1:25">
      <c r="A63" s="24" t="str">
        <f>IF(B63="","",Draw!F63)</f>
        <v/>
      </c>
      <c r="B63" s="25" t="str">
        <f>IFERROR(Draw!G63,"")</f>
        <v/>
      </c>
      <c r="C63" s="25" t="str">
        <f>IFERROR(Draw!H63,"")</f>
        <v/>
      </c>
      <c r="D63" s="79"/>
      <c r="E63" s="26">
        <v>6.1999999999999999E-8</v>
      </c>
      <c r="F63" s="133" t="str">
        <f t="shared" si="0"/>
        <v/>
      </c>
      <c r="G63" s="133" t="str">
        <f t="shared" si="2"/>
        <v/>
      </c>
      <c r="S63" s="3" t="str">
        <f>IFERROR(VLOOKUP('2nd Open'!F63,$Z$3:$AA$7,2,TRUE),"")</f>
        <v/>
      </c>
      <c r="T63" s="10" t="str">
        <f>IFERROR(IF(S63=$T$1,'2nd Open'!F63,""),"")</f>
        <v/>
      </c>
      <c r="U63" s="10" t="str">
        <f>IFERROR(IF(S63=$U$1,'2nd Open'!F63,""),"")</f>
        <v/>
      </c>
      <c r="V63" s="10" t="str">
        <f>IFERROR(IF(S63=$V$1,'2nd Open'!F63,""),"")</f>
        <v/>
      </c>
      <c r="W63" s="10" t="str">
        <f>IFERROR(IF($S63=$W$1,'2nd Open'!F63,""),"")</f>
        <v/>
      </c>
      <c r="X63" s="10" t="str">
        <f>IFERROR(IF(S63=$X$1,'2nd Open'!F63,""),"")</f>
        <v/>
      </c>
    </row>
    <row r="64" spans="1:25">
      <c r="A64" s="24" t="str">
        <f>IF(B64="","",Draw!F64)</f>
        <v/>
      </c>
      <c r="B64" s="25" t="str">
        <f>IFERROR(Draw!G64,"")</f>
        <v/>
      </c>
      <c r="C64" s="25" t="str">
        <f>IFERROR(Draw!H64,"")</f>
        <v/>
      </c>
      <c r="D64" s="80"/>
      <c r="E64" s="26">
        <v>6.2999999999999995E-8</v>
      </c>
      <c r="F64" s="133" t="str">
        <f t="shared" si="0"/>
        <v/>
      </c>
      <c r="G64" s="133" t="str">
        <f t="shared" si="2"/>
        <v/>
      </c>
      <c r="S64" s="3" t="str">
        <f>IFERROR(VLOOKUP('2nd Open'!F64,$Z$3:$AA$7,2,TRUE),"")</f>
        <v/>
      </c>
      <c r="T64" s="10" t="str">
        <f>IFERROR(IF(S64=$T$1,'2nd Open'!F64,""),"")</f>
        <v/>
      </c>
      <c r="U64" s="10" t="str">
        <f>IFERROR(IF(S64=$U$1,'2nd Open'!F64,""),"")</f>
        <v/>
      </c>
      <c r="V64" s="10" t="str">
        <f>IFERROR(IF(S64=$V$1,'2nd Open'!F64,""),"")</f>
        <v/>
      </c>
      <c r="W64" s="10" t="str">
        <f>IFERROR(IF($S64=$W$1,'2nd Open'!F64,""),"")</f>
        <v/>
      </c>
      <c r="X64" s="10" t="str">
        <f>IFERROR(IF(S64=$X$1,'2nd Open'!F64,""),"")</f>
        <v/>
      </c>
    </row>
    <row r="65" spans="1:24">
      <c r="A65" s="24" t="str">
        <f>IF(B65="","",Draw!F65)</f>
        <v/>
      </c>
      <c r="B65" s="25" t="str">
        <f>IFERROR(Draw!G65,"")</f>
        <v/>
      </c>
      <c r="C65" s="25" t="str">
        <f>IFERROR(Draw!H65,"")</f>
        <v/>
      </c>
      <c r="D65" s="81"/>
      <c r="E65" s="26">
        <v>6.4000000000000004E-8</v>
      </c>
      <c r="F65" s="133" t="str">
        <f t="shared" si="0"/>
        <v/>
      </c>
      <c r="G65" s="133" t="str">
        <f t="shared" si="2"/>
        <v/>
      </c>
      <c r="S65" s="3" t="str">
        <f>IFERROR(VLOOKUP('2nd Open'!F65,$Z$3:$AA$7,2,TRUE),"")</f>
        <v/>
      </c>
      <c r="T65" s="10" t="str">
        <f>IFERROR(IF(S65=$T$1,'2nd Open'!F65,""),"")</f>
        <v/>
      </c>
      <c r="U65" s="10" t="str">
        <f>IFERROR(IF(S65=$U$1,'2nd Open'!F65,""),"")</f>
        <v/>
      </c>
      <c r="V65" s="10" t="str">
        <f>IFERROR(IF(S65=$V$1,'2nd Open'!F65,""),"")</f>
        <v/>
      </c>
      <c r="W65" s="10" t="str">
        <f>IFERROR(IF($S65=$W$1,'2nd Open'!F65,""),"")</f>
        <v/>
      </c>
      <c r="X65" s="10" t="str">
        <f>IFERROR(IF(S65=$X$1,'2nd Open'!F65,""),"")</f>
        <v/>
      </c>
    </row>
    <row r="66" spans="1:24">
      <c r="A66" s="24" t="str">
        <f>IF(B66="","",Draw!F66)</f>
        <v/>
      </c>
      <c r="B66" s="25" t="str">
        <f>IFERROR(Draw!G66,"")</f>
        <v/>
      </c>
      <c r="C66" s="25" t="str">
        <f>IFERROR(Draw!H66,"")</f>
        <v/>
      </c>
      <c r="D66" s="82"/>
      <c r="E66" s="26">
        <v>6.5E-8</v>
      </c>
      <c r="F66" s="133" t="str">
        <f t="shared" si="0"/>
        <v/>
      </c>
      <c r="G66" s="133" t="str">
        <f t="shared" si="2"/>
        <v/>
      </c>
      <c r="S66" s="3" t="str">
        <f>IFERROR(VLOOKUP('2nd Open'!F66,$Z$3:$AA$7,2,TRUE),"")</f>
        <v/>
      </c>
      <c r="T66" s="10" t="str">
        <f>IFERROR(IF(S66=$T$1,'2nd Open'!F66,""),"")</f>
        <v/>
      </c>
      <c r="U66" s="10" t="str">
        <f>IFERROR(IF(S66=$U$1,'2nd Open'!F66,""),"")</f>
        <v/>
      </c>
      <c r="V66" s="10" t="str">
        <f>IFERROR(IF(S66=$V$1,'2nd Open'!F66,""),"")</f>
        <v/>
      </c>
      <c r="W66" s="10" t="str">
        <f>IFERROR(IF($S66=$W$1,'2nd Open'!F66,""),"")</f>
        <v/>
      </c>
      <c r="X66" s="10" t="str">
        <f>IFERROR(IF(S66=$X$1,'2nd Open'!F66,""),"")</f>
        <v/>
      </c>
    </row>
    <row r="67" spans="1:24">
      <c r="A67" s="36"/>
      <c r="B67" s="37"/>
      <c r="C67" s="37"/>
      <c r="D67" s="89"/>
      <c r="E67" s="26">
        <v>6.5999999999999995E-8</v>
      </c>
      <c r="F67" s="133" t="str">
        <f t="shared" ref="F67:F130" si="17">IF(D67="nt",1000+E67,IF((D67+E67)&gt;5,D67+E67,""))</f>
        <v/>
      </c>
      <c r="G67" s="133"/>
      <c r="S67" s="3" t="str">
        <f>IFERROR(VLOOKUP('2nd Open'!F67,$Z$3:$AA$7,2,TRUE),"")</f>
        <v/>
      </c>
      <c r="T67" s="10" t="str">
        <f>IFERROR(IF(S67=$T$1,'2nd Open'!F67,""),"")</f>
        <v/>
      </c>
      <c r="U67" s="10" t="str">
        <f>IFERROR(IF(S67=$U$1,'2nd Open'!F67,""),"")</f>
        <v/>
      </c>
      <c r="V67" s="10" t="str">
        <f>IFERROR(IF(S67=$V$1,'2nd Open'!F67,""),"")</f>
        <v/>
      </c>
      <c r="W67" s="10" t="str">
        <f>IFERROR(IF($S67=$W$1,'2nd Open'!F67,""),"")</f>
        <v/>
      </c>
      <c r="X67" s="10" t="str">
        <f>IFERROR(IF(S67=$X$1,'2nd Open'!F67,""),"")</f>
        <v/>
      </c>
    </row>
    <row r="68" spans="1:24">
      <c r="A68" s="24" t="str">
        <f>IF(B68="","",Draw!F68)</f>
        <v/>
      </c>
      <c r="B68" s="25" t="str">
        <f>IFERROR(Draw!G68,"")</f>
        <v/>
      </c>
      <c r="C68" s="25" t="str">
        <f>IFERROR(Draw!H68,"")</f>
        <v/>
      </c>
      <c r="D68" s="78"/>
      <c r="E68" s="26">
        <v>6.7000000000000004E-8</v>
      </c>
      <c r="F68" s="133" t="str">
        <f t="shared" si="17"/>
        <v/>
      </c>
      <c r="G68" s="133" t="str">
        <f t="shared" ref="G68" si="18">IF(OR(AND(D68&gt;1,D68&lt;1050),D68="nt",D68=""),"","Not a valid input")</f>
        <v/>
      </c>
      <c r="S68" s="3" t="str">
        <f>IFERROR(VLOOKUP('2nd Open'!F68,$Z$3:$AA$7,2,TRUE),"")</f>
        <v/>
      </c>
      <c r="T68" s="10" t="str">
        <f>IFERROR(IF(S68=$T$1,'2nd Open'!F68,""),"")</f>
        <v/>
      </c>
      <c r="U68" s="10" t="str">
        <f>IFERROR(IF(S68=$U$1,'2nd Open'!F68,""),"")</f>
        <v/>
      </c>
      <c r="V68" s="10" t="str">
        <f>IFERROR(IF(S68=$V$1,'2nd Open'!F68,""),"")</f>
        <v/>
      </c>
      <c r="W68" s="10" t="str">
        <f>IFERROR(IF($S68=$W$1,'2nd Open'!F68,""),"")</f>
        <v/>
      </c>
      <c r="X68" s="10" t="str">
        <f>IFERROR(IF(S68=$X$1,'2nd Open'!F68,""),"")</f>
        <v/>
      </c>
    </row>
    <row r="69" spans="1:24">
      <c r="A69" s="24" t="str">
        <f>IF(B69="","",Draw!F69)</f>
        <v/>
      </c>
      <c r="B69" s="25" t="str">
        <f>IFERROR(Draw!G69,"")</f>
        <v/>
      </c>
      <c r="C69" s="25" t="str">
        <f>IFERROR(Draw!H69,"")</f>
        <v/>
      </c>
      <c r="D69" s="79"/>
      <c r="E69" s="26">
        <v>6.8E-8</v>
      </c>
      <c r="F69" s="133" t="str">
        <f t="shared" si="17"/>
        <v/>
      </c>
      <c r="G69" s="133" t="str">
        <f t="shared" si="2"/>
        <v/>
      </c>
      <c r="S69" s="3" t="str">
        <f>IFERROR(VLOOKUP('2nd Open'!F69,$Z$3:$AA$7,2,TRUE),"")</f>
        <v/>
      </c>
      <c r="T69" s="10" t="str">
        <f>IFERROR(IF(S69=$T$1,'2nd Open'!F69,""),"")</f>
        <v/>
      </c>
      <c r="U69" s="10" t="str">
        <f>IFERROR(IF(S69=$U$1,'2nd Open'!F69,""),"")</f>
        <v/>
      </c>
      <c r="V69" s="10" t="str">
        <f>IFERROR(IF(S69=$V$1,'2nd Open'!F69,""),"")</f>
        <v/>
      </c>
      <c r="W69" s="10" t="str">
        <f>IFERROR(IF($S69=$W$1,'2nd Open'!F69,""),"")</f>
        <v/>
      </c>
      <c r="X69" s="10" t="str">
        <f>IFERROR(IF(S69=$X$1,'2nd Open'!F69,""),"")</f>
        <v/>
      </c>
    </row>
    <row r="70" spans="1:24">
      <c r="A70" s="24" t="str">
        <f>IF(B70="","",Draw!F70)</f>
        <v/>
      </c>
      <c r="B70" s="25" t="str">
        <f>IFERROR(Draw!G70,"")</f>
        <v/>
      </c>
      <c r="C70" s="25" t="str">
        <f>IFERROR(Draw!H70,"")</f>
        <v/>
      </c>
      <c r="D70" s="80"/>
      <c r="E70" s="26">
        <v>6.8999999999999996E-8</v>
      </c>
      <c r="F70" s="133" t="str">
        <f t="shared" si="17"/>
        <v/>
      </c>
      <c r="G70" s="133" t="str">
        <f t="shared" si="2"/>
        <v/>
      </c>
      <c r="S70" s="3" t="str">
        <f>IFERROR(VLOOKUP('2nd Open'!F70,$Z$3:$AA$7,2,TRUE),"")</f>
        <v/>
      </c>
      <c r="T70" s="10" t="str">
        <f>IFERROR(IF(S70=$T$1,'2nd Open'!F70,""),"")</f>
        <v/>
      </c>
      <c r="U70" s="10" t="str">
        <f>IFERROR(IF(S70=$U$1,'2nd Open'!F70,""),"")</f>
        <v/>
      </c>
      <c r="V70" s="10" t="str">
        <f>IFERROR(IF(S70=$V$1,'2nd Open'!F70,""),"")</f>
        <v/>
      </c>
      <c r="W70" s="10" t="str">
        <f>IFERROR(IF($S70=$W$1,'2nd Open'!F70,""),"")</f>
        <v/>
      </c>
      <c r="X70" s="10" t="str">
        <f>IFERROR(IF(S70=$X$1,'2nd Open'!F70,""),"")</f>
        <v/>
      </c>
    </row>
    <row r="71" spans="1:24">
      <c r="A71" s="24" t="str">
        <f>IF(B71="","",Draw!F71)</f>
        <v/>
      </c>
      <c r="B71" s="25" t="str">
        <f>IFERROR(Draw!G71,"")</f>
        <v/>
      </c>
      <c r="C71" s="25" t="str">
        <f>IFERROR(Draw!H71,"")</f>
        <v/>
      </c>
      <c r="D71" s="81"/>
      <c r="E71" s="26">
        <v>7.0000000000000005E-8</v>
      </c>
      <c r="F71" s="133" t="str">
        <f t="shared" si="17"/>
        <v/>
      </c>
      <c r="G71" s="133" t="str">
        <f t="shared" si="2"/>
        <v/>
      </c>
      <c r="S71" s="3" t="str">
        <f>IFERROR(VLOOKUP('2nd Open'!F71,$Z$3:$AA$7,2,TRUE),"")</f>
        <v/>
      </c>
      <c r="T71" s="10" t="str">
        <f>IFERROR(IF(S71=$T$1,'2nd Open'!F71,""),"")</f>
        <v/>
      </c>
      <c r="U71" s="10" t="str">
        <f>IFERROR(IF(S71=$U$1,'2nd Open'!F71,""),"")</f>
        <v/>
      </c>
      <c r="V71" s="10" t="str">
        <f>IFERROR(IF(S71=$V$1,'2nd Open'!F71,""),"")</f>
        <v/>
      </c>
      <c r="W71" s="10" t="str">
        <f>IFERROR(IF($S71=$W$1,'2nd Open'!F71,""),"")</f>
        <v/>
      </c>
      <c r="X71" s="10" t="str">
        <f>IFERROR(IF(S71=$X$1,'2nd Open'!F71,""),"")</f>
        <v/>
      </c>
    </row>
    <row r="72" spans="1:24">
      <c r="A72" s="24" t="str">
        <f>IF(B72="","",Draw!F72)</f>
        <v/>
      </c>
      <c r="B72" s="25" t="str">
        <f>IFERROR(Draw!G72,"")</f>
        <v/>
      </c>
      <c r="C72" s="25" t="str">
        <f>IFERROR(Draw!H72,"")</f>
        <v/>
      </c>
      <c r="D72" s="82"/>
      <c r="E72" s="26">
        <v>7.1E-8</v>
      </c>
      <c r="F72" s="133" t="str">
        <f t="shared" si="17"/>
        <v/>
      </c>
      <c r="G72" s="133" t="str">
        <f t="shared" ref="G72:G135" si="19">IF(OR(AND(D72&gt;1,D72&lt;1050),D72="nt",D72=""),"","Not a valid input")</f>
        <v/>
      </c>
      <c r="S72" s="3" t="str">
        <f>IFERROR(VLOOKUP('2nd Open'!F72,$Z$3:$AA$7,2,TRUE),"")</f>
        <v/>
      </c>
      <c r="T72" s="10" t="str">
        <f>IFERROR(IF(S72=$T$1,'2nd Open'!F72,""),"")</f>
        <v/>
      </c>
      <c r="U72" s="10" t="str">
        <f>IFERROR(IF(S72=$U$1,'2nd Open'!F72,""),"")</f>
        <v/>
      </c>
      <c r="V72" s="10" t="str">
        <f>IFERROR(IF(S72=$V$1,'2nd Open'!F72,""),"")</f>
        <v/>
      </c>
      <c r="W72" s="10" t="str">
        <f>IFERROR(IF($S72=$W$1,'2nd Open'!F72,""),"")</f>
        <v/>
      </c>
      <c r="X72" s="10" t="str">
        <f>IFERROR(IF(S72=$X$1,'2nd Open'!F72,""),"")</f>
        <v/>
      </c>
    </row>
    <row r="73" spans="1:24">
      <c r="A73" s="36"/>
      <c r="B73" s="37"/>
      <c r="C73" s="37"/>
      <c r="D73" s="89"/>
      <c r="E73" s="26">
        <v>7.1999999999999996E-8</v>
      </c>
      <c r="F73" s="133" t="str">
        <f t="shared" si="17"/>
        <v/>
      </c>
      <c r="G73" s="133"/>
      <c r="S73" s="3" t="str">
        <f>IFERROR(VLOOKUP('2nd Open'!F73,$Z$3:$AA$7,2,TRUE),"")</f>
        <v/>
      </c>
      <c r="T73" s="10" t="str">
        <f>IFERROR(IF(S73=$T$1,'2nd Open'!F73,""),"")</f>
        <v/>
      </c>
      <c r="U73" s="10" t="str">
        <f>IFERROR(IF(S73=$U$1,'2nd Open'!F73,""),"")</f>
        <v/>
      </c>
      <c r="V73" s="10" t="str">
        <f>IFERROR(IF(S73=$V$1,'2nd Open'!F73,""),"")</f>
        <v/>
      </c>
      <c r="W73" s="10" t="str">
        <f>IFERROR(IF($S73=$W$1,'2nd Open'!F73,""),"")</f>
        <v/>
      </c>
      <c r="X73" s="10" t="str">
        <f>IFERROR(IF(S73=$X$1,'2nd Open'!F73,""),"")</f>
        <v/>
      </c>
    </row>
    <row r="74" spans="1:24">
      <c r="A74" s="24" t="str">
        <f>IF(B74="","",Draw!F74)</f>
        <v/>
      </c>
      <c r="B74" s="25" t="str">
        <f>IFERROR(Draw!G74,"")</f>
        <v/>
      </c>
      <c r="C74" s="25" t="str">
        <f>IFERROR(Draw!H74,"")</f>
        <v/>
      </c>
      <c r="D74" s="78"/>
      <c r="E74" s="26">
        <v>7.3000000000000005E-8</v>
      </c>
      <c r="F74" s="133" t="str">
        <f t="shared" si="17"/>
        <v/>
      </c>
      <c r="G74" s="133" t="str">
        <f t="shared" ref="G74" si="20">IF(OR(AND(D74&gt;1,D74&lt;1050),D74="nt",D74=""),"","Not a valid input")</f>
        <v/>
      </c>
      <c r="S74" s="3" t="str">
        <f>IFERROR(VLOOKUP('2nd Open'!F74,$Z$3:$AA$7,2,TRUE),"")</f>
        <v/>
      </c>
      <c r="T74" s="10" t="str">
        <f>IFERROR(IF(S74=$T$1,'2nd Open'!F74,""),"")</f>
        <v/>
      </c>
      <c r="U74" s="10" t="str">
        <f>IFERROR(IF(S74=$U$1,'2nd Open'!F74,""),"")</f>
        <v/>
      </c>
      <c r="V74" s="10" t="str">
        <f>IFERROR(IF(S74=$V$1,'2nd Open'!F74,""),"")</f>
        <v/>
      </c>
      <c r="W74" s="10" t="str">
        <f>IFERROR(IF($S74=$W$1,'2nd Open'!F74,""),"")</f>
        <v/>
      </c>
      <c r="X74" s="10" t="str">
        <f>IFERROR(IF(S74=$X$1,'2nd Open'!F74,""),"")</f>
        <v/>
      </c>
    </row>
    <row r="75" spans="1:24">
      <c r="A75" s="24" t="str">
        <f>IF(B75="","",Draw!F75)</f>
        <v/>
      </c>
      <c r="B75" s="25" t="str">
        <f>IFERROR(Draw!G75,"")</f>
        <v/>
      </c>
      <c r="C75" s="25" t="str">
        <f>IFERROR(Draw!H75,"")</f>
        <v/>
      </c>
      <c r="D75" s="79"/>
      <c r="E75" s="26">
        <v>7.4000000000000001E-8</v>
      </c>
      <c r="F75" s="133" t="str">
        <f t="shared" si="17"/>
        <v/>
      </c>
      <c r="G75" s="133" t="str">
        <f t="shared" si="19"/>
        <v/>
      </c>
      <c r="S75" s="3" t="str">
        <f>IFERROR(VLOOKUP('2nd Open'!F75,$Z$3:$AA$7,2,TRUE),"")</f>
        <v/>
      </c>
      <c r="T75" s="10" t="str">
        <f>IFERROR(IF(S75=$T$1,'2nd Open'!F75,""),"")</f>
        <v/>
      </c>
      <c r="U75" s="10" t="str">
        <f>IFERROR(IF(S75=$U$1,'2nd Open'!F75,""),"")</f>
        <v/>
      </c>
      <c r="V75" s="10" t="str">
        <f>IFERROR(IF(S75=$V$1,'2nd Open'!F75,""),"")</f>
        <v/>
      </c>
      <c r="W75" s="10" t="str">
        <f>IFERROR(IF($S75=$W$1,'2nd Open'!F75,""),"")</f>
        <v/>
      </c>
      <c r="X75" s="10" t="str">
        <f>IFERROR(IF(S75=$X$1,'2nd Open'!F75,""),"")</f>
        <v/>
      </c>
    </row>
    <row r="76" spans="1:24">
      <c r="A76" s="24" t="str">
        <f>IF(B76="","",Draw!F76)</f>
        <v/>
      </c>
      <c r="B76" s="25" t="str">
        <f>IFERROR(Draw!G76,"")</f>
        <v/>
      </c>
      <c r="C76" s="25" t="str">
        <f>IFERROR(Draw!H76,"")</f>
        <v/>
      </c>
      <c r="D76" s="80"/>
      <c r="E76" s="26">
        <v>7.4999999999999997E-8</v>
      </c>
      <c r="F76" s="133" t="str">
        <f t="shared" si="17"/>
        <v/>
      </c>
      <c r="G76" s="133" t="str">
        <f t="shared" si="19"/>
        <v/>
      </c>
      <c r="S76" s="3" t="str">
        <f>IFERROR(VLOOKUP('2nd Open'!F76,$Z$3:$AA$7,2,TRUE),"")</f>
        <v/>
      </c>
      <c r="T76" s="10" t="str">
        <f>IFERROR(IF(S76=$T$1,'2nd Open'!F76,""),"")</f>
        <v/>
      </c>
      <c r="U76" s="10" t="str">
        <f>IFERROR(IF(S76=$U$1,'2nd Open'!F76,""),"")</f>
        <v/>
      </c>
      <c r="V76" s="10" t="str">
        <f>IFERROR(IF(S76=$V$1,'2nd Open'!F76,""),"")</f>
        <v/>
      </c>
      <c r="W76" s="10" t="str">
        <f>IFERROR(IF($S76=$W$1,'2nd Open'!F76,""),"")</f>
        <v/>
      </c>
      <c r="X76" s="10" t="str">
        <f>IFERROR(IF(S76=$X$1,'2nd Open'!F76,""),"")</f>
        <v/>
      </c>
    </row>
    <row r="77" spans="1:24">
      <c r="A77" s="24" t="str">
        <f>IF(B77="","",Draw!F77)</f>
        <v/>
      </c>
      <c r="B77" s="25" t="str">
        <f>IFERROR(Draw!G77,"")</f>
        <v/>
      </c>
      <c r="C77" s="25" t="str">
        <f>IFERROR(Draw!H77,"")</f>
        <v/>
      </c>
      <c r="D77" s="81"/>
      <c r="E77" s="26">
        <v>7.6000000000000006E-8</v>
      </c>
      <c r="F77" s="133" t="str">
        <f t="shared" si="17"/>
        <v/>
      </c>
      <c r="G77" s="133" t="str">
        <f t="shared" si="19"/>
        <v/>
      </c>
      <c r="S77" s="3" t="str">
        <f>IFERROR(VLOOKUP('2nd Open'!F77,$Z$3:$AA$7,2,TRUE),"")</f>
        <v/>
      </c>
      <c r="T77" s="10" t="str">
        <f>IFERROR(IF(S77=$T$1,'2nd Open'!F77,""),"")</f>
        <v/>
      </c>
      <c r="U77" s="10" t="str">
        <f>IFERROR(IF(S77=$U$1,'2nd Open'!F77,""),"")</f>
        <v/>
      </c>
      <c r="V77" s="10" t="str">
        <f>IFERROR(IF(S77=$V$1,'2nd Open'!F77,""),"")</f>
        <v/>
      </c>
      <c r="W77" s="10" t="str">
        <f>IFERROR(IF($S77=$W$1,'2nd Open'!F77,""),"")</f>
        <v/>
      </c>
      <c r="X77" s="10" t="str">
        <f>IFERROR(IF(S77=$X$1,'2nd Open'!F77,""),"")</f>
        <v/>
      </c>
    </row>
    <row r="78" spans="1:24">
      <c r="A78" s="24" t="str">
        <f>IF(B78="","",Draw!F78)</f>
        <v/>
      </c>
      <c r="B78" s="25" t="str">
        <f>IFERROR(Draw!G78,"")</f>
        <v/>
      </c>
      <c r="C78" s="25" t="str">
        <f>IFERROR(Draw!H78,"")</f>
        <v/>
      </c>
      <c r="D78" s="82"/>
      <c r="E78" s="26">
        <v>7.7000000000000001E-8</v>
      </c>
      <c r="F78" s="133" t="str">
        <f t="shared" si="17"/>
        <v/>
      </c>
      <c r="G78" s="133" t="str">
        <f t="shared" si="19"/>
        <v/>
      </c>
      <c r="S78" s="3" t="str">
        <f>IFERROR(VLOOKUP('2nd Open'!F78,$Z$3:$AA$7,2,TRUE),"")</f>
        <v/>
      </c>
      <c r="T78" s="10" t="str">
        <f>IFERROR(IF(S78=$T$1,'2nd Open'!F78,""),"")</f>
        <v/>
      </c>
      <c r="U78" s="10" t="str">
        <f>IFERROR(IF(S78=$U$1,'2nd Open'!F78,""),"")</f>
        <v/>
      </c>
      <c r="V78" s="10" t="str">
        <f>IFERROR(IF(S78=$V$1,'2nd Open'!F78,""),"")</f>
        <v/>
      </c>
      <c r="W78" s="10" t="str">
        <f>IFERROR(IF($S78=$W$1,'2nd Open'!F78,""),"")</f>
        <v/>
      </c>
      <c r="X78" s="10" t="str">
        <f>IFERROR(IF(S78=$X$1,'2nd Open'!F78,""),"")</f>
        <v/>
      </c>
    </row>
    <row r="79" spans="1:24">
      <c r="A79" s="36"/>
      <c r="B79" s="37"/>
      <c r="C79" s="37"/>
      <c r="D79" s="89"/>
      <c r="E79" s="26">
        <v>7.7999999999999997E-8</v>
      </c>
      <c r="F79" s="133" t="str">
        <f t="shared" si="17"/>
        <v/>
      </c>
      <c r="G79" s="133"/>
      <c r="S79" s="3" t="str">
        <f>IFERROR(VLOOKUP('2nd Open'!F79,$Z$3:$AA$7,2,TRUE),"")</f>
        <v/>
      </c>
      <c r="T79" s="10" t="str">
        <f>IFERROR(IF(S79=$T$1,'2nd Open'!F79,""),"")</f>
        <v/>
      </c>
      <c r="U79" s="10" t="str">
        <f>IFERROR(IF(S79=$U$1,'2nd Open'!F79,""),"")</f>
        <v/>
      </c>
      <c r="V79" s="10" t="str">
        <f>IFERROR(IF(S79=$V$1,'2nd Open'!F79,""),"")</f>
        <v/>
      </c>
      <c r="W79" s="10" t="str">
        <f>IFERROR(IF($S79=$W$1,'2nd Open'!F79,""),"")</f>
        <v/>
      </c>
      <c r="X79" s="10" t="str">
        <f>IFERROR(IF(S79=$X$1,'2nd Open'!F79,""),"")</f>
        <v/>
      </c>
    </row>
    <row r="80" spans="1:24">
      <c r="A80" s="24" t="str">
        <f>IF(B80="","",Draw!F80)</f>
        <v/>
      </c>
      <c r="B80" s="25" t="str">
        <f>IFERROR(Draw!G80,"")</f>
        <v/>
      </c>
      <c r="C80" s="25" t="str">
        <f>IFERROR(Draw!H80,"")</f>
        <v/>
      </c>
      <c r="D80" s="78"/>
      <c r="E80" s="26">
        <v>7.9000000000000006E-8</v>
      </c>
      <c r="F80" s="133" t="str">
        <f t="shared" si="17"/>
        <v/>
      </c>
      <c r="G80" s="133" t="str">
        <f t="shared" ref="G80" si="21">IF(OR(AND(D80&gt;1,D80&lt;1050),D80="nt",D80=""),"","Not a valid input")</f>
        <v/>
      </c>
      <c r="S80" s="3" t="str">
        <f>IFERROR(VLOOKUP('2nd Open'!F80,$Z$3:$AA$7,2,TRUE),"")</f>
        <v/>
      </c>
      <c r="T80" s="10" t="str">
        <f>IFERROR(IF(S80=$T$1,'2nd Open'!F80,""),"")</f>
        <v/>
      </c>
      <c r="U80" s="10" t="str">
        <f>IFERROR(IF(S80=$U$1,'2nd Open'!F80,""),"")</f>
        <v/>
      </c>
      <c r="V80" s="10" t="str">
        <f>IFERROR(IF(S80=$V$1,'2nd Open'!F80,""),"")</f>
        <v/>
      </c>
      <c r="W80" s="10" t="str">
        <f>IFERROR(IF($S80=$W$1,'2nd Open'!F80,""),"")</f>
        <v/>
      </c>
      <c r="X80" s="10" t="str">
        <f>IFERROR(IF(S80=$X$1,'2nd Open'!F80,""),"")</f>
        <v/>
      </c>
    </row>
    <row r="81" spans="1:24">
      <c r="A81" s="24" t="str">
        <f>IF(B81="","",Draw!F81)</f>
        <v/>
      </c>
      <c r="B81" s="25" t="str">
        <f>IFERROR(Draw!G81,"")</f>
        <v/>
      </c>
      <c r="C81" s="25" t="str">
        <f>IFERROR(Draw!H81,"")</f>
        <v/>
      </c>
      <c r="D81" s="79"/>
      <c r="E81" s="26">
        <v>8.0000000000000002E-8</v>
      </c>
      <c r="F81" s="133" t="str">
        <f t="shared" si="17"/>
        <v/>
      </c>
      <c r="G81" s="133" t="str">
        <f t="shared" si="19"/>
        <v/>
      </c>
      <c r="S81" s="3" t="str">
        <f>IFERROR(VLOOKUP('2nd Open'!F81,$Z$3:$AA$7,2,TRUE),"")</f>
        <v/>
      </c>
      <c r="T81" s="10" t="str">
        <f>IFERROR(IF(S81=$T$1,'2nd Open'!F81,""),"")</f>
        <v/>
      </c>
      <c r="U81" s="10" t="str">
        <f>IFERROR(IF(S81=$U$1,'2nd Open'!F81,""),"")</f>
        <v/>
      </c>
      <c r="V81" s="10" t="str">
        <f>IFERROR(IF(S81=$V$1,'2nd Open'!F81,""),"")</f>
        <v/>
      </c>
      <c r="W81" s="10" t="str">
        <f>IFERROR(IF($S81=$W$1,'2nd Open'!F81,""),"")</f>
        <v/>
      </c>
      <c r="X81" s="10" t="str">
        <f>IFERROR(IF(S81=$X$1,'2nd Open'!F81,""),"")</f>
        <v/>
      </c>
    </row>
    <row r="82" spans="1:24">
      <c r="A82" s="24" t="str">
        <f>IF(B82="","",Draw!F82)</f>
        <v/>
      </c>
      <c r="B82" s="25" t="str">
        <f>IFERROR(Draw!G82,"")</f>
        <v/>
      </c>
      <c r="C82" s="25" t="str">
        <f>IFERROR(Draw!H82,"")</f>
        <v/>
      </c>
      <c r="D82" s="80"/>
      <c r="E82" s="26">
        <v>8.0999999999999997E-8</v>
      </c>
      <c r="F82" s="133" t="str">
        <f t="shared" si="17"/>
        <v/>
      </c>
      <c r="G82" s="133" t="str">
        <f t="shared" si="19"/>
        <v/>
      </c>
      <c r="S82" s="3" t="str">
        <f>IFERROR(VLOOKUP('2nd Open'!F82,$Z$3:$AA$7,2,TRUE),"")</f>
        <v/>
      </c>
      <c r="T82" s="10" t="str">
        <f>IFERROR(IF(S82=$T$1,'2nd Open'!F82,""),"")</f>
        <v/>
      </c>
      <c r="U82" s="10" t="str">
        <f>IFERROR(IF(S82=$U$1,'2nd Open'!F82,""),"")</f>
        <v/>
      </c>
      <c r="V82" s="10" t="str">
        <f>IFERROR(IF(S82=$V$1,'2nd Open'!F82,""),"")</f>
        <v/>
      </c>
      <c r="W82" s="10" t="str">
        <f>IFERROR(IF($S82=$W$1,'2nd Open'!F82,""),"")</f>
        <v/>
      </c>
      <c r="X82" s="10" t="str">
        <f>IFERROR(IF(S82=$X$1,'2nd Open'!F82,""),"")</f>
        <v/>
      </c>
    </row>
    <row r="83" spans="1:24">
      <c r="A83" s="24" t="str">
        <f>IF(B83="","",Draw!F83)</f>
        <v/>
      </c>
      <c r="B83" s="25" t="str">
        <f>IFERROR(Draw!G83,"")</f>
        <v/>
      </c>
      <c r="C83" s="25" t="str">
        <f>IFERROR(Draw!H83,"")</f>
        <v/>
      </c>
      <c r="D83" s="81"/>
      <c r="E83" s="26">
        <v>8.2000000000000006E-8</v>
      </c>
      <c r="F83" s="133" t="str">
        <f t="shared" si="17"/>
        <v/>
      </c>
      <c r="G83" s="133" t="str">
        <f t="shared" si="19"/>
        <v/>
      </c>
      <c r="S83" s="3" t="str">
        <f>IFERROR(VLOOKUP('2nd Open'!F83,$Z$3:$AA$7,2,TRUE),"")</f>
        <v/>
      </c>
      <c r="T83" s="10" t="str">
        <f>IFERROR(IF(S83=$T$1,'2nd Open'!F83,""),"")</f>
        <v/>
      </c>
      <c r="U83" s="10" t="str">
        <f>IFERROR(IF(S83=$U$1,'2nd Open'!F83,""),"")</f>
        <v/>
      </c>
      <c r="V83" s="10" t="str">
        <f>IFERROR(IF(S83=$V$1,'2nd Open'!F83,""),"")</f>
        <v/>
      </c>
      <c r="W83" s="10" t="str">
        <f>IFERROR(IF($S83=$W$1,'2nd Open'!F83,""),"")</f>
        <v/>
      </c>
      <c r="X83" s="10" t="str">
        <f>IFERROR(IF(S83=$X$1,'2nd Open'!F83,""),"")</f>
        <v/>
      </c>
    </row>
    <row r="84" spans="1:24">
      <c r="A84" s="24" t="str">
        <f>IF(B84="","",Draw!F84)</f>
        <v/>
      </c>
      <c r="B84" s="25" t="str">
        <f>IFERROR(Draw!G84,"")</f>
        <v/>
      </c>
      <c r="C84" s="25" t="str">
        <f>IFERROR(Draw!H84,"")</f>
        <v/>
      </c>
      <c r="D84" s="82"/>
      <c r="E84" s="26">
        <v>8.3000000000000002E-8</v>
      </c>
      <c r="F84" s="133" t="str">
        <f t="shared" si="17"/>
        <v/>
      </c>
      <c r="G84" s="133" t="str">
        <f t="shared" si="19"/>
        <v/>
      </c>
      <c r="S84" s="3" t="str">
        <f>IFERROR(VLOOKUP('2nd Open'!F84,$Z$3:$AA$7,2,TRUE),"")</f>
        <v/>
      </c>
      <c r="T84" s="10" t="str">
        <f>IFERROR(IF(S84=$T$1,'2nd Open'!F84,""),"")</f>
        <v/>
      </c>
      <c r="U84" s="10" t="str">
        <f>IFERROR(IF(S84=$U$1,'2nd Open'!F84,""),"")</f>
        <v/>
      </c>
      <c r="V84" s="10" t="str">
        <f>IFERROR(IF(S84=$V$1,'2nd Open'!F84,""),"")</f>
        <v/>
      </c>
      <c r="W84" s="10" t="str">
        <f>IFERROR(IF($S84=$W$1,'2nd Open'!F84,""),"")</f>
        <v/>
      </c>
      <c r="X84" s="10" t="str">
        <f>IFERROR(IF(S84=$X$1,'2nd Open'!F84,""),"")</f>
        <v/>
      </c>
    </row>
    <row r="85" spans="1:24">
      <c r="A85" s="36"/>
      <c r="B85" s="37"/>
      <c r="C85" s="37"/>
      <c r="D85" s="89"/>
      <c r="E85" s="26">
        <v>8.3999999999999998E-8</v>
      </c>
      <c r="F85" s="133" t="str">
        <f t="shared" si="17"/>
        <v/>
      </c>
      <c r="G85" s="133"/>
      <c r="S85" s="3" t="str">
        <f>IFERROR(VLOOKUP('2nd Open'!F85,$Z$3:$AA$7,2,TRUE),"")</f>
        <v/>
      </c>
      <c r="T85" s="10" t="str">
        <f>IFERROR(IF(S85=$T$1,'2nd Open'!F85,""),"")</f>
        <v/>
      </c>
      <c r="U85" s="10" t="str">
        <f>IFERROR(IF(S85=$U$1,'2nd Open'!F85,""),"")</f>
        <v/>
      </c>
      <c r="V85" s="10" t="str">
        <f>IFERROR(IF(S85=$V$1,'2nd Open'!F85,""),"")</f>
        <v/>
      </c>
      <c r="W85" s="10" t="str">
        <f>IFERROR(IF($S85=$W$1,'2nd Open'!F85,""),"")</f>
        <v/>
      </c>
      <c r="X85" s="10" t="str">
        <f>IFERROR(IF(S85=$X$1,'2nd Open'!F85,""),"")</f>
        <v/>
      </c>
    </row>
    <row r="86" spans="1:24">
      <c r="A86" s="24" t="str">
        <f>IF(B86="","",Draw!F86)</f>
        <v/>
      </c>
      <c r="B86" s="25" t="str">
        <f>IFERROR(Draw!G86,"")</f>
        <v/>
      </c>
      <c r="C86" s="25" t="str">
        <f>IFERROR(Draw!H86,"")</f>
        <v/>
      </c>
      <c r="D86" s="78"/>
      <c r="E86" s="26">
        <v>8.4999999999999994E-8</v>
      </c>
      <c r="F86" s="133" t="str">
        <f t="shared" si="17"/>
        <v/>
      </c>
      <c r="G86" s="133" t="str">
        <f t="shared" ref="G86" si="22">IF(OR(AND(D86&gt;1,D86&lt;1050),D86="nt",D86=""),"","Not a valid input")</f>
        <v/>
      </c>
      <c r="S86" s="3" t="str">
        <f>IFERROR(VLOOKUP('2nd Open'!F86,$Z$3:$AA$7,2,TRUE),"")</f>
        <v/>
      </c>
      <c r="T86" s="10" t="str">
        <f>IFERROR(IF(S86=$T$1,'2nd Open'!F86,""),"")</f>
        <v/>
      </c>
      <c r="U86" s="10" t="str">
        <f>IFERROR(IF(S86=$U$1,'2nd Open'!F86,""),"")</f>
        <v/>
      </c>
      <c r="V86" s="10" t="str">
        <f>IFERROR(IF(S86=$V$1,'2nd Open'!F86,""),"")</f>
        <v/>
      </c>
      <c r="W86" s="10" t="str">
        <f>IFERROR(IF($S86=$W$1,'2nd Open'!F86,""),"")</f>
        <v/>
      </c>
      <c r="X86" s="10" t="str">
        <f>IFERROR(IF(S86=$X$1,'2nd Open'!F86,""),"")</f>
        <v/>
      </c>
    </row>
    <row r="87" spans="1:24">
      <c r="A87" s="24" t="str">
        <f>IF(B87="","",Draw!F87)</f>
        <v/>
      </c>
      <c r="B87" s="25" t="str">
        <f>IFERROR(Draw!G87,"")</f>
        <v/>
      </c>
      <c r="C87" s="25" t="str">
        <f>IFERROR(Draw!H87,"")</f>
        <v/>
      </c>
      <c r="D87" s="79"/>
      <c r="E87" s="26">
        <v>8.6000000000000002E-8</v>
      </c>
      <c r="F87" s="133" t="str">
        <f t="shared" si="17"/>
        <v/>
      </c>
      <c r="G87" s="133" t="str">
        <f t="shared" si="19"/>
        <v/>
      </c>
      <c r="S87" s="3" t="str">
        <f>IFERROR(VLOOKUP('2nd Open'!F87,$Z$3:$AA$7,2,TRUE),"")</f>
        <v/>
      </c>
      <c r="T87" s="10" t="str">
        <f>IFERROR(IF(S87=$T$1,'2nd Open'!F87,""),"")</f>
        <v/>
      </c>
      <c r="U87" s="10" t="str">
        <f>IFERROR(IF(S87=$U$1,'2nd Open'!F87,""),"")</f>
        <v/>
      </c>
      <c r="V87" s="10" t="str">
        <f>IFERROR(IF(S87=$V$1,'2nd Open'!F87,""),"")</f>
        <v/>
      </c>
      <c r="W87" s="10" t="str">
        <f>IFERROR(IF($S87=$W$1,'2nd Open'!F87,""),"")</f>
        <v/>
      </c>
      <c r="X87" s="10" t="str">
        <f>IFERROR(IF(S87=$X$1,'2nd Open'!F87,""),"")</f>
        <v/>
      </c>
    </row>
    <row r="88" spans="1:24">
      <c r="A88" s="24" t="str">
        <f>IF(B88="","",Draw!F88)</f>
        <v/>
      </c>
      <c r="B88" s="25" t="str">
        <f>IFERROR(Draw!G88,"")</f>
        <v/>
      </c>
      <c r="C88" s="25" t="str">
        <f>IFERROR(Draw!H88,"")</f>
        <v/>
      </c>
      <c r="D88" s="80"/>
      <c r="E88" s="26">
        <v>8.6999999999999998E-8</v>
      </c>
      <c r="F88" s="133" t="str">
        <f t="shared" si="17"/>
        <v/>
      </c>
      <c r="G88" s="133" t="str">
        <f t="shared" si="19"/>
        <v/>
      </c>
      <c r="S88" s="3" t="str">
        <f>IFERROR(VLOOKUP('2nd Open'!F88,$Z$3:$AA$7,2,TRUE),"")</f>
        <v/>
      </c>
      <c r="T88" s="10" t="str">
        <f>IFERROR(IF(S88=$T$1,'2nd Open'!F88,""),"")</f>
        <v/>
      </c>
      <c r="U88" s="10" t="str">
        <f>IFERROR(IF(S88=$U$1,'2nd Open'!F88,""),"")</f>
        <v/>
      </c>
      <c r="V88" s="10" t="str">
        <f>IFERROR(IF(S88=$V$1,'2nd Open'!F88,""),"")</f>
        <v/>
      </c>
      <c r="W88" s="10" t="str">
        <f>IFERROR(IF($S88=$W$1,'2nd Open'!F88,""),"")</f>
        <v/>
      </c>
      <c r="X88" s="10" t="str">
        <f>IFERROR(IF(S88=$X$1,'2nd Open'!F88,""),"")</f>
        <v/>
      </c>
    </row>
    <row r="89" spans="1:24">
      <c r="A89" s="24" t="str">
        <f>IF(B89="","",Draw!F89)</f>
        <v/>
      </c>
      <c r="B89" s="25" t="str">
        <f>IFERROR(Draw!G89,"")</f>
        <v/>
      </c>
      <c r="C89" s="25" t="str">
        <f>IFERROR(Draw!H89,"")</f>
        <v/>
      </c>
      <c r="D89" s="81"/>
      <c r="E89" s="26">
        <v>8.7999999999999994E-8</v>
      </c>
      <c r="F89" s="133" t="str">
        <f t="shared" si="17"/>
        <v/>
      </c>
      <c r="G89" s="133" t="str">
        <f t="shared" si="19"/>
        <v/>
      </c>
      <c r="S89" s="3" t="str">
        <f>IFERROR(VLOOKUP('2nd Open'!F89,$Z$3:$AA$7,2,TRUE),"")</f>
        <v/>
      </c>
      <c r="T89" s="10" t="str">
        <f>IFERROR(IF(S89=$T$1,'2nd Open'!F89,""),"")</f>
        <v/>
      </c>
      <c r="U89" s="10" t="str">
        <f>IFERROR(IF(S89=$U$1,'2nd Open'!F89,""),"")</f>
        <v/>
      </c>
      <c r="V89" s="10" t="str">
        <f>IFERROR(IF(S89=$V$1,'2nd Open'!F89,""),"")</f>
        <v/>
      </c>
      <c r="W89" s="10" t="str">
        <f>IFERROR(IF($S89=$W$1,'2nd Open'!F89,""),"")</f>
        <v/>
      </c>
      <c r="X89" s="10" t="str">
        <f>IFERROR(IF(S89=$X$1,'2nd Open'!F89,""),"")</f>
        <v/>
      </c>
    </row>
    <row r="90" spans="1:24">
      <c r="A90" s="24" t="str">
        <f>IF(B90="","",Draw!F90)</f>
        <v/>
      </c>
      <c r="B90" s="25" t="str">
        <f>IFERROR(Draw!G90,"")</f>
        <v/>
      </c>
      <c r="C90" s="25" t="str">
        <f>IFERROR(Draw!H90,"")</f>
        <v/>
      </c>
      <c r="D90" s="82"/>
      <c r="E90" s="26">
        <v>8.9000000000000003E-8</v>
      </c>
      <c r="F90" s="133" t="str">
        <f t="shared" si="17"/>
        <v/>
      </c>
      <c r="G90" s="133" t="str">
        <f t="shared" si="19"/>
        <v/>
      </c>
      <c r="S90" s="3" t="str">
        <f>IFERROR(VLOOKUP('2nd Open'!F90,$Z$3:$AA$7,2,TRUE),"")</f>
        <v/>
      </c>
      <c r="T90" s="10" t="str">
        <f>IFERROR(IF(S90=$T$1,'2nd Open'!F90,""),"")</f>
        <v/>
      </c>
      <c r="U90" s="10" t="str">
        <f>IFERROR(IF(S90=$U$1,'2nd Open'!F90,""),"")</f>
        <v/>
      </c>
      <c r="V90" s="10" t="str">
        <f>IFERROR(IF(S90=$V$1,'2nd Open'!F90,""),"")</f>
        <v/>
      </c>
      <c r="W90" s="10" t="str">
        <f>IFERROR(IF($S90=$W$1,'2nd Open'!F90,""),"")</f>
        <v/>
      </c>
      <c r="X90" s="10" t="str">
        <f>IFERROR(IF(S90=$X$1,'2nd Open'!F90,""),"")</f>
        <v/>
      </c>
    </row>
    <row r="91" spans="1:24">
      <c r="A91" s="36"/>
      <c r="B91" s="37"/>
      <c r="C91" s="37"/>
      <c r="D91" s="89"/>
      <c r="E91" s="26">
        <v>8.9999999999999999E-8</v>
      </c>
      <c r="F91" s="133" t="str">
        <f t="shared" si="17"/>
        <v/>
      </c>
      <c r="G91" s="133"/>
      <c r="S91" s="3" t="str">
        <f>IFERROR(VLOOKUP('2nd Open'!F91,$Z$3:$AA$7,2,TRUE),"")</f>
        <v/>
      </c>
      <c r="T91" s="10" t="str">
        <f>IFERROR(IF(S91=$T$1,'2nd Open'!F91,""),"")</f>
        <v/>
      </c>
      <c r="U91" s="10" t="str">
        <f>IFERROR(IF(S91=$U$1,'2nd Open'!F91,""),"")</f>
        <v/>
      </c>
      <c r="V91" s="10" t="str">
        <f>IFERROR(IF(S91=$V$1,'2nd Open'!F91,""),"")</f>
        <v/>
      </c>
      <c r="W91" s="10" t="str">
        <f>IFERROR(IF($S91=$W$1,'2nd Open'!F91,""),"")</f>
        <v/>
      </c>
      <c r="X91" s="10" t="str">
        <f>IFERROR(IF(S91=$X$1,'2nd Open'!F91,""),"")</f>
        <v/>
      </c>
    </row>
    <row r="92" spans="1:24">
      <c r="A92" s="24" t="str">
        <f>IF(B92="","",Draw!F92)</f>
        <v/>
      </c>
      <c r="B92" s="25" t="str">
        <f>IFERROR(Draw!G92,"")</f>
        <v/>
      </c>
      <c r="C92" s="25" t="str">
        <f>IFERROR(Draw!H92,"")</f>
        <v/>
      </c>
      <c r="D92" s="78"/>
      <c r="E92" s="26">
        <v>9.0999999999999994E-8</v>
      </c>
      <c r="F92" s="133" t="str">
        <f t="shared" si="17"/>
        <v/>
      </c>
      <c r="G92" s="133" t="str">
        <f t="shared" ref="G92" si="23">IF(OR(AND(D92&gt;1,D92&lt;1050),D92="nt",D92=""),"","Not a valid input")</f>
        <v/>
      </c>
      <c r="S92" s="3" t="str">
        <f>IFERROR(VLOOKUP('2nd Open'!F92,$Z$3:$AA$7,2,TRUE),"")</f>
        <v/>
      </c>
      <c r="T92" s="10" t="str">
        <f>IFERROR(IF(S92=$T$1,'2nd Open'!F92,""),"")</f>
        <v/>
      </c>
      <c r="U92" s="10" t="str">
        <f>IFERROR(IF(S92=$U$1,'2nd Open'!F92,""),"")</f>
        <v/>
      </c>
      <c r="V92" s="10" t="str">
        <f>IFERROR(IF(S92=$V$1,'2nd Open'!F92,""),"")</f>
        <v/>
      </c>
      <c r="W92" s="10" t="str">
        <f>IFERROR(IF($S92=$W$1,'2nd Open'!F92,""),"")</f>
        <v/>
      </c>
      <c r="X92" s="10" t="str">
        <f>IFERROR(IF(S92=$X$1,'2nd Open'!F92,""),"")</f>
        <v/>
      </c>
    </row>
    <row r="93" spans="1:24">
      <c r="A93" s="24" t="str">
        <f>IF(B93="","",Draw!F93)</f>
        <v/>
      </c>
      <c r="B93" s="25" t="str">
        <f>IFERROR(Draw!G93,"")</f>
        <v/>
      </c>
      <c r="C93" s="25" t="str">
        <f>IFERROR(Draw!H93,"")</f>
        <v/>
      </c>
      <c r="D93" s="79"/>
      <c r="E93" s="26">
        <v>9.2000000000000003E-8</v>
      </c>
      <c r="F93" s="133" t="str">
        <f t="shared" si="17"/>
        <v/>
      </c>
      <c r="G93" s="133" t="str">
        <f t="shared" si="19"/>
        <v/>
      </c>
      <c r="S93" s="3" t="str">
        <f>IFERROR(VLOOKUP('2nd Open'!F93,$Z$3:$AA$7,2,TRUE),"")</f>
        <v/>
      </c>
      <c r="T93" s="10" t="str">
        <f>IFERROR(IF(S93=$T$1,'2nd Open'!F93,""),"")</f>
        <v/>
      </c>
      <c r="U93" s="10" t="str">
        <f>IFERROR(IF(S93=$U$1,'2nd Open'!F93,""),"")</f>
        <v/>
      </c>
      <c r="V93" s="10" t="str">
        <f>IFERROR(IF(S93=$V$1,'2nd Open'!F93,""),"")</f>
        <v/>
      </c>
      <c r="W93" s="10" t="str">
        <f>IFERROR(IF($S93=$W$1,'2nd Open'!F93,""),"")</f>
        <v/>
      </c>
      <c r="X93" s="10" t="str">
        <f>IFERROR(IF(S93=$X$1,'2nd Open'!F93,""),"")</f>
        <v/>
      </c>
    </row>
    <row r="94" spans="1:24">
      <c r="A94" s="24" t="str">
        <f>IF(B94="","",Draw!F94)</f>
        <v/>
      </c>
      <c r="B94" s="25" t="str">
        <f>IFERROR(Draw!G94,"")</f>
        <v/>
      </c>
      <c r="C94" s="25" t="str">
        <f>IFERROR(Draw!H94,"")</f>
        <v/>
      </c>
      <c r="D94" s="80"/>
      <c r="E94" s="26">
        <v>9.2999999999999999E-8</v>
      </c>
      <c r="F94" s="133" t="str">
        <f t="shared" si="17"/>
        <v/>
      </c>
      <c r="G94" s="133" t="str">
        <f t="shared" si="19"/>
        <v/>
      </c>
      <c r="S94" s="3" t="str">
        <f>IFERROR(VLOOKUP('2nd Open'!F94,$Z$3:$AA$7,2,TRUE),"")</f>
        <v/>
      </c>
      <c r="T94" s="10" t="str">
        <f>IFERROR(IF(S94=$T$1,'2nd Open'!F94,""),"")</f>
        <v/>
      </c>
      <c r="U94" s="10" t="str">
        <f>IFERROR(IF(S94=$U$1,'2nd Open'!F94,""),"")</f>
        <v/>
      </c>
      <c r="V94" s="10" t="str">
        <f>IFERROR(IF(S94=$V$1,'2nd Open'!F94,""),"")</f>
        <v/>
      </c>
      <c r="W94" s="10" t="str">
        <f>IFERROR(IF($S94=$W$1,'2nd Open'!F94,""),"")</f>
        <v/>
      </c>
      <c r="X94" s="10" t="str">
        <f>IFERROR(IF(S94=$X$1,'2nd Open'!F94,""),"")</f>
        <v/>
      </c>
    </row>
    <row r="95" spans="1:24">
      <c r="A95" s="24" t="str">
        <f>IF(B95="","",Draw!F95)</f>
        <v/>
      </c>
      <c r="B95" s="25" t="str">
        <f>IFERROR(Draw!G95,"")</f>
        <v/>
      </c>
      <c r="C95" s="25" t="str">
        <f>IFERROR(Draw!H95,"")</f>
        <v/>
      </c>
      <c r="D95" s="81"/>
      <c r="E95" s="26">
        <v>9.3999999999999995E-8</v>
      </c>
      <c r="F95" s="133" t="str">
        <f t="shared" si="17"/>
        <v/>
      </c>
      <c r="G95" s="133" t="str">
        <f t="shared" si="19"/>
        <v/>
      </c>
      <c r="S95" s="3" t="str">
        <f>IFERROR(VLOOKUP('2nd Open'!F95,$Z$3:$AA$7,2,TRUE),"")</f>
        <v/>
      </c>
      <c r="T95" s="10" t="str">
        <f>IFERROR(IF(S95=$T$1,'2nd Open'!F95,""),"")</f>
        <v/>
      </c>
      <c r="U95" s="10" t="str">
        <f>IFERROR(IF(S95=$U$1,'2nd Open'!F95,""),"")</f>
        <v/>
      </c>
      <c r="V95" s="10" t="str">
        <f>IFERROR(IF(S95=$V$1,'2nd Open'!F95,""),"")</f>
        <v/>
      </c>
      <c r="W95" s="10" t="str">
        <f>IFERROR(IF($S95=$W$1,'2nd Open'!F95,""),"")</f>
        <v/>
      </c>
      <c r="X95" s="10" t="str">
        <f>IFERROR(IF(S95=$X$1,'2nd Open'!F95,""),"")</f>
        <v/>
      </c>
    </row>
    <row r="96" spans="1:24">
      <c r="A96" s="24" t="str">
        <f>IF(B96="","",Draw!F96)</f>
        <v/>
      </c>
      <c r="B96" s="25" t="str">
        <f>IFERROR(Draw!G96,"")</f>
        <v/>
      </c>
      <c r="C96" s="25" t="str">
        <f>IFERROR(Draw!H96,"")</f>
        <v/>
      </c>
      <c r="D96" s="82"/>
      <c r="E96" s="26">
        <v>9.5000000000000004E-8</v>
      </c>
      <c r="F96" s="133" t="str">
        <f t="shared" si="17"/>
        <v/>
      </c>
      <c r="G96" s="133" t="str">
        <f t="shared" si="19"/>
        <v/>
      </c>
      <c r="S96" s="3" t="str">
        <f>IFERROR(VLOOKUP('2nd Open'!F96,$Z$3:$AA$7,2,TRUE),"")</f>
        <v/>
      </c>
      <c r="T96" s="10" t="str">
        <f>IFERROR(IF(S96=$T$1,'2nd Open'!F96,""),"")</f>
        <v/>
      </c>
      <c r="U96" s="10" t="str">
        <f>IFERROR(IF(S96=$U$1,'2nd Open'!F96,""),"")</f>
        <v/>
      </c>
      <c r="V96" s="10" t="str">
        <f>IFERROR(IF(S96=$V$1,'2nd Open'!F96,""),"")</f>
        <v/>
      </c>
      <c r="W96" s="10" t="str">
        <f>IFERROR(IF($S96=$W$1,'2nd Open'!F96,""),"")</f>
        <v/>
      </c>
      <c r="X96" s="10" t="str">
        <f>IFERROR(IF(S96=$X$1,'2nd Open'!F96,""),"")</f>
        <v/>
      </c>
    </row>
    <row r="97" spans="1:24">
      <c r="A97" s="36"/>
      <c r="B97" s="37"/>
      <c r="C97" s="37"/>
      <c r="D97" s="89"/>
      <c r="E97" s="26">
        <v>9.5999999999999999E-8</v>
      </c>
      <c r="F97" s="133" t="str">
        <f t="shared" si="17"/>
        <v/>
      </c>
      <c r="G97" s="133"/>
      <c r="S97" s="3" t="str">
        <f>IFERROR(VLOOKUP('2nd Open'!F97,$Z$3:$AA$7,2,TRUE),"")</f>
        <v/>
      </c>
      <c r="T97" s="10" t="str">
        <f>IFERROR(IF(S97=$T$1,'2nd Open'!F97,""),"")</f>
        <v/>
      </c>
      <c r="U97" s="10" t="str">
        <f>IFERROR(IF(S97=$U$1,'2nd Open'!F97,""),"")</f>
        <v/>
      </c>
      <c r="V97" s="10" t="str">
        <f>IFERROR(IF(S97=$V$1,'2nd Open'!F97,""),"")</f>
        <v/>
      </c>
      <c r="W97" s="10" t="str">
        <f>IFERROR(IF($S97=$W$1,'2nd Open'!F97,""),"")</f>
        <v/>
      </c>
      <c r="X97" s="10" t="str">
        <f>IFERROR(IF(S97=$X$1,'2nd Open'!F97,""),"")</f>
        <v/>
      </c>
    </row>
    <row r="98" spans="1:24">
      <c r="A98" s="24" t="str">
        <f>IF(B98="","",Draw!F98)</f>
        <v/>
      </c>
      <c r="B98" s="25" t="str">
        <f>IFERROR(Draw!G98,"")</f>
        <v/>
      </c>
      <c r="C98" s="25" t="str">
        <f>IFERROR(Draw!H98,"")</f>
        <v/>
      </c>
      <c r="D98" s="78"/>
      <c r="E98" s="26">
        <v>9.6999999999999995E-8</v>
      </c>
      <c r="F98" s="133" t="str">
        <f t="shared" si="17"/>
        <v/>
      </c>
      <c r="G98" s="133" t="str">
        <f t="shared" ref="G98" si="24">IF(OR(AND(D98&gt;1,D98&lt;1050),D98="nt",D98=""),"","Not a valid input")</f>
        <v/>
      </c>
      <c r="S98" s="3" t="str">
        <f>IFERROR(VLOOKUP('2nd Open'!F98,$Z$3:$AA$7,2,TRUE),"")</f>
        <v/>
      </c>
      <c r="T98" s="10" t="str">
        <f>IFERROR(IF(S98=$T$1,'2nd Open'!F98,""),"")</f>
        <v/>
      </c>
      <c r="U98" s="10" t="str">
        <f>IFERROR(IF(S98=$U$1,'2nd Open'!F98,""),"")</f>
        <v/>
      </c>
      <c r="V98" s="10" t="str">
        <f>IFERROR(IF(S98=$V$1,'2nd Open'!F98,""),"")</f>
        <v/>
      </c>
      <c r="W98" s="10" t="str">
        <f>IFERROR(IF($S98=$W$1,'2nd Open'!F98,""),"")</f>
        <v/>
      </c>
      <c r="X98" s="10" t="str">
        <f>IFERROR(IF(S98=$X$1,'2nd Open'!F98,""),"")</f>
        <v/>
      </c>
    </row>
    <row r="99" spans="1:24">
      <c r="A99" s="24" t="str">
        <f>IF(B99="","",Draw!F99)</f>
        <v/>
      </c>
      <c r="B99" s="25" t="str">
        <f>IFERROR(Draw!G99,"")</f>
        <v/>
      </c>
      <c r="C99" s="25" t="str">
        <f>IFERROR(Draw!H99,"")</f>
        <v/>
      </c>
      <c r="D99" s="79"/>
      <c r="E99" s="26">
        <v>9.8000000000000004E-8</v>
      </c>
      <c r="F99" s="133" t="str">
        <f t="shared" si="17"/>
        <v/>
      </c>
      <c r="G99" s="133" t="str">
        <f t="shared" si="19"/>
        <v/>
      </c>
      <c r="S99" s="3" t="str">
        <f>IFERROR(VLOOKUP('2nd Open'!F99,$Z$3:$AA$7,2,TRUE),"")</f>
        <v/>
      </c>
      <c r="T99" s="10" t="str">
        <f>IFERROR(IF(S99=$T$1,'2nd Open'!F99,""),"")</f>
        <v/>
      </c>
      <c r="U99" s="10" t="str">
        <f>IFERROR(IF(S99=$U$1,'2nd Open'!F99,""),"")</f>
        <v/>
      </c>
      <c r="V99" s="10" t="str">
        <f>IFERROR(IF(S99=$V$1,'2nd Open'!F99,""),"")</f>
        <v/>
      </c>
      <c r="W99" s="10" t="str">
        <f>IFERROR(IF($S99=$W$1,'2nd Open'!F99,""),"")</f>
        <v/>
      </c>
      <c r="X99" s="10" t="str">
        <f>IFERROR(IF(S99=$X$1,'2nd Open'!F99,""),"")</f>
        <v/>
      </c>
    </row>
    <row r="100" spans="1:24">
      <c r="A100" s="24" t="str">
        <f>IF(B100="","",Draw!F100)</f>
        <v/>
      </c>
      <c r="B100" s="25" t="str">
        <f>IFERROR(Draw!G100,"")</f>
        <v/>
      </c>
      <c r="C100" s="25" t="str">
        <f>IFERROR(Draw!H100,"")</f>
        <v/>
      </c>
      <c r="D100" s="80"/>
      <c r="E100" s="26">
        <v>9.9E-8</v>
      </c>
      <c r="F100" s="133" t="str">
        <f t="shared" si="17"/>
        <v/>
      </c>
      <c r="G100" s="133" t="str">
        <f t="shared" si="19"/>
        <v/>
      </c>
      <c r="S100" s="3" t="str">
        <f>IFERROR(VLOOKUP('2nd Open'!F100,$Z$3:$AA$7,2,TRUE),"")</f>
        <v/>
      </c>
      <c r="T100" s="10" t="str">
        <f>IFERROR(IF(S100=$T$1,'2nd Open'!F100,""),"")</f>
        <v/>
      </c>
      <c r="U100" s="10" t="str">
        <f>IFERROR(IF(S100=$U$1,'2nd Open'!F100,""),"")</f>
        <v/>
      </c>
      <c r="V100" s="10" t="str">
        <f>IFERROR(IF(S100=$V$1,'2nd Open'!F100,""),"")</f>
        <v/>
      </c>
      <c r="W100" s="10" t="str">
        <f>IFERROR(IF($S100=$W$1,'2nd Open'!F100,""),"")</f>
        <v/>
      </c>
      <c r="X100" s="10" t="str">
        <f>IFERROR(IF(S100=$X$1,'2nd Open'!F100,""),"")</f>
        <v/>
      </c>
    </row>
    <row r="101" spans="1:24">
      <c r="A101" s="24" t="str">
        <f>IF(B101="","",Draw!F101)</f>
        <v/>
      </c>
      <c r="B101" s="25" t="str">
        <f>IFERROR(Draw!G101,"")</f>
        <v/>
      </c>
      <c r="C101" s="25" t="str">
        <f>IFERROR(Draw!H101,"")</f>
        <v/>
      </c>
      <c r="D101" s="81"/>
      <c r="E101" s="26">
        <v>9.9999999999999995E-8</v>
      </c>
      <c r="F101" s="133" t="str">
        <f t="shared" si="17"/>
        <v/>
      </c>
      <c r="G101" s="133" t="str">
        <f t="shared" si="19"/>
        <v/>
      </c>
      <c r="S101" s="3" t="str">
        <f>IFERROR(VLOOKUP('2nd Open'!F101,$Z$3:$AA$7,2,TRUE),"")</f>
        <v/>
      </c>
      <c r="T101" s="10" t="str">
        <f>IFERROR(IF(S101=$T$1,'2nd Open'!F101,""),"")</f>
        <v/>
      </c>
      <c r="U101" s="10" t="str">
        <f>IFERROR(IF(S101=$U$1,'2nd Open'!F101,""),"")</f>
        <v/>
      </c>
      <c r="V101" s="10" t="str">
        <f>IFERROR(IF(S101=$V$1,'2nd Open'!F101,""),"")</f>
        <v/>
      </c>
      <c r="W101" s="10" t="str">
        <f>IFERROR(IF($S101=$W$1,'2nd Open'!F101,""),"")</f>
        <v/>
      </c>
      <c r="X101" s="10" t="str">
        <f>IFERROR(IF(S101=$X$1,'2nd Open'!F101,""),"")</f>
        <v/>
      </c>
    </row>
    <row r="102" spans="1:24">
      <c r="A102" s="24" t="str">
        <f>IF(B102="","",Draw!F102)</f>
        <v/>
      </c>
      <c r="B102" s="25" t="str">
        <f>IFERROR(Draw!G102,"")</f>
        <v/>
      </c>
      <c r="C102" s="25" t="str">
        <f>IFERROR(Draw!H102,"")</f>
        <v/>
      </c>
      <c r="D102" s="82"/>
      <c r="E102" s="26">
        <v>1.01E-7</v>
      </c>
      <c r="F102" s="133" t="str">
        <f t="shared" si="17"/>
        <v/>
      </c>
      <c r="G102" s="133" t="str">
        <f t="shared" si="19"/>
        <v/>
      </c>
      <c r="S102" s="3" t="str">
        <f>IFERROR(VLOOKUP('2nd Open'!F102,$Z$3:$AA$7,2,TRUE),"")</f>
        <v/>
      </c>
      <c r="T102" s="10" t="str">
        <f>IFERROR(IF(S102=$T$1,'2nd Open'!F102,""),"")</f>
        <v/>
      </c>
      <c r="U102" s="10" t="str">
        <f>IFERROR(IF(S102=$U$1,'2nd Open'!F102,""),"")</f>
        <v/>
      </c>
      <c r="V102" s="10" t="str">
        <f>IFERROR(IF(S102=$V$1,'2nd Open'!F102,""),"")</f>
        <v/>
      </c>
      <c r="W102" s="10" t="str">
        <f>IFERROR(IF($S102=$W$1,'2nd Open'!F102,""),"")</f>
        <v/>
      </c>
      <c r="X102" s="10" t="str">
        <f>IFERROR(IF(S102=$X$1,'2nd Open'!F102,""),"")</f>
        <v/>
      </c>
    </row>
    <row r="103" spans="1:24">
      <c r="A103" s="36"/>
      <c r="B103" s="37"/>
      <c r="C103" s="37"/>
      <c r="D103" s="89"/>
      <c r="E103" s="26">
        <v>1.02E-7</v>
      </c>
      <c r="F103" s="133" t="str">
        <f t="shared" si="17"/>
        <v/>
      </c>
      <c r="G103" s="133"/>
      <c r="S103" s="3" t="str">
        <f>IFERROR(VLOOKUP('2nd Open'!F103,$Z$3:$AA$7,2,TRUE),"")</f>
        <v/>
      </c>
      <c r="T103" s="10" t="str">
        <f>IFERROR(IF(S103=$T$1,'2nd Open'!F103,""),"")</f>
        <v/>
      </c>
      <c r="U103" s="10" t="str">
        <f>IFERROR(IF(S103=$U$1,'2nd Open'!F103,""),"")</f>
        <v/>
      </c>
      <c r="V103" s="10" t="str">
        <f>IFERROR(IF(S103=$V$1,'2nd Open'!F103,""),"")</f>
        <v/>
      </c>
      <c r="W103" s="10" t="str">
        <f>IFERROR(IF($S103=$W$1,'2nd Open'!F103,""),"")</f>
        <v/>
      </c>
      <c r="X103" s="10" t="str">
        <f>IFERROR(IF(S103=$X$1,'2nd Open'!F103,""),"")</f>
        <v/>
      </c>
    </row>
    <row r="104" spans="1:24">
      <c r="A104" s="24" t="str">
        <f>IF(B104="","",Draw!F104)</f>
        <v/>
      </c>
      <c r="B104" s="25" t="str">
        <f>IFERROR(Draw!G104,"")</f>
        <v/>
      </c>
      <c r="C104" s="25" t="str">
        <f>IFERROR(Draw!H104,"")</f>
        <v/>
      </c>
      <c r="D104" s="78"/>
      <c r="E104" s="26">
        <v>1.03E-7</v>
      </c>
      <c r="F104" s="133" t="str">
        <f t="shared" si="17"/>
        <v/>
      </c>
      <c r="G104" s="133" t="str">
        <f t="shared" ref="G104" si="25">IF(OR(AND(D104&gt;1,D104&lt;1050),D104="nt",D104=""),"","Not a valid input")</f>
        <v/>
      </c>
      <c r="S104" s="3" t="str">
        <f>IFERROR(VLOOKUP('2nd Open'!F104,$Z$3:$AA$7,2,TRUE),"")</f>
        <v/>
      </c>
      <c r="T104" s="10" t="str">
        <f>IFERROR(IF(S104=$T$1,'2nd Open'!F104,""),"")</f>
        <v/>
      </c>
      <c r="U104" s="10" t="str">
        <f>IFERROR(IF(S104=$U$1,'2nd Open'!F104,""),"")</f>
        <v/>
      </c>
      <c r="V104" s="10" t="str">
        <f>IFERROR(IF(S104=$V$1,'2nd Open'!F104,""),"")</f>
        <v/>
      </c>
      <c r="W104" s="10" t="str">
        <f>IFERROR(IF($S104=$W$1,'2nd Open'!F104,""),"")</f>
        <v/>
      </c>
      <c r="X104" s="10" t="str">
        <f>IFERROR(IF(S104=$X$1,'2nd Open'!F104,""),"")</f>
        <v/>
      </c>
    </row>
    <row r="105" spans="1:24">
      <c r="A105" s="24" t="str">
        <f>IF(B105="","",Draw!F105)</f>
        <v/>
      </c>
      <c r="B105" s="25" t="str">
        <f>IFERROR(Draw!G105,"")</f>
        <v/>
      </c>
      <c r="C105" s="25" t="str">
        <f>IFERROR(Draw!H105,"")</f>
        <v/>
      </c>
      <c r="D105" s="79"/>
      <c r="E105" s="26">
        <v>1.04E-7</v>
      </c>
      <c r="F105" s="133" t="str">
        <f t="shared" si="17"/>
        <v/>
      </c>
      <c r="G105" s="133" t="str">
        <f t="shared" si="19"/>
        <v/>
      </c>
      <c r="S105" s="3" t="str">
        <f>IFERROR(VLOOKUP('2nd Open'!F105,$Z$3:$AA$7,2,TRUE),"")</f>
        <v/>
      </c>
      <c r="T105" s="10" t="str">
        <f>IFERROR(IF(S105=$T$1,'2nd Open'!F105,""),"")</f>
        <v/>
      </c>
      <c r="U105" s="10" t="str">
        <f>IFERROR(IF(S105=$U$1,'2nd Open'!F105,""),"")</f>
        <v/>
      </c>
      <c r="V105" s="10" t="str">
        <f>IFERROR(IF(S105=$V$1,'2nd Open'!F105,""),"")</f>
        <v/>
      </c>
      <c r="W105" s="10" t="str">
        <f>IFERROR(IF($S105=$W$1,'2nd Open'!F105,""),"")</f>
        <v/>
      </c>
      <c r="X105" s="10" t="str">
        <f>IFERROR(IF(S105=$X$1,'2nd Open'!F105,""),"")</f>
        <v/>
      </c>
    </row>
    <row r="106" spans="1:24">
      <c r="A106" s="24" t="str">
        <f>IF(B106="","",Draw!F106)</f>
        <v/>
      </c>
      <c r="B106" s="25" t="str">
        <f>IFERROR(Draw!G106,"")</f>
        <v/>
      </c>
      <c r="C106" s="25" t="str">
        <f>IFERROR(Draw!H106,"")</f>
        <v/>
      </c>
      <c r="D106" s="80"/>
      <c r="E106" s="26">
        <v>1.05E-7</v>
      </c>
      <c r="F106" s="133" t="str">
        <f t="shared" si="17"/>
        <v/>
      </c>
      <c r="G106" s="133" t="str">
        <f t="shared" si="19"/>
        <v/>
      </c>
      <c r="S106" s="3" t="str">
        <f>IFERROR(VLOOKUP('2nd Open'!F106,$Z$3:$AA$7,2,TRUE),"")</f>
        <v/>
      </c>
      <c r="T106" s="10" t="str">
        <f>IFERROR(IF(S106=$T$1,'2nd Open'!F106,""),"")</f>
        <v/>
      </c>
      <c r="U106" s="10" t="str">
        <f>IFERROR(IF(S106=$U$1,'2nd Open'!F106,""),"")</f>
        <v/>
      </c>
      <c r="V106" s="10" t="str">
        <f>IFERROR(IF(S106=$V$1,'2nd Open'!F106,""),"")</f>
        <v/>
      </c>
      <c r="W106" s="10" t="str">
        <f>IFERROR(IF($S106=$W$1,'2nd Open'!F106,""),"")</f>
        <v/>
      </c>
      <c r="X106" s="10" t="str">
        <f>IFERROR(IF(S106=$X$1,'2nd Open'!F106,""),"")</f>
        <v/>
      </c>
    </row>
    <row r="107" spans="1:24">
      <c r="A107" s="24" t="str">
        <f>IF(B107="","",Draw!F107)</f>
        <v/>
      </c>
      <c r="B107" s="25" t="str">
        <f>IFERROR(Draw!G107,"")</f>
        <v/>
      </c>
      <c r="C107" s="25" t="str">
        <f>IFERROR(Draw!H107,"")</f>
        <v/>
      </c>
      <c r="D107" s="81"/>
      <c r="E107" s="26">
        <v>1.06E-7</v>
      </c>
      <c r="F107" s="133" t="str">
        <f t="shared" si="17"/>
        <v/>
      </c>
      <c r="G107" s="133" t="str">
        <f t="shared" si="19"/>
        <v/>
      </c>
      <c r="S107" s="3" t="str">
        <f>IFERROR(VLOOKUP('2nd Open'!F107,$Z$3:$AA$7,2,TRUE),"")</f>
        <v/>
      </c>
      <c r="T107" s="10" t="str">
        <f>IFERROR(IF(S107=$T$1,'2nd Open'!F107,""),"")</f>
        <v/>
      </c>
      <c r="U107" s="10" t="str">
        <f>IFERROR(IF(S107=$U$1,'2nd Open'!F107,""),"")</f>
        <v/>
      </c>
      <c r="V107" s="10" t="str">
        <f>IFERROR(IF(S107=$V$1,'2nd Open'!F107,""),"")</f>
        <v/>
      </c>
      <c r="W107" s="10" t="str">
        <f>IFERROR(IF($S107=$W$1,'2nd Open'!F107,""),"")</f>
        <v/>
      </c>
      <c r="X107" s="10" t="str">
        <f>IFERROR(IF(S107=$X$1,'2nd Open'!F107,""),"")</f>
        <v/>
      </c>
    </row>
    <row r="108" spans="1:24">
      <c r="A108" s="24" t="str">
        <f>IF(B108="","",Draw!F108)</f>
        <v/>
      </c>
      <c r="B108" s="25" t="str">
        <f>IFERROR(Draw!G108,"")</f>
        <v/>
      </c>
      <c r="C108" s="25" t="str">
        <f>IFERROR(Draw!H108,"")</f>
        <v/>
      </c>
      <c r="D108" s="82"/>
      <c r="E108" s="26">
        <v>1.0700000000000001E-7</v>
      </c>
      <c r="F108" s="133" t="str">
        <f t="shared" si="17"/>
        <v/>
      </c>
      <c r="G108" s="133" t="str">
        <f t="shared" si="19"/>
        <v/>
      </c>
      <c r="S108" s="3" t="str">
        <f>IFERROR(VLOOKUP('2nd Open'!F108,$Z$3:$AA$7,2,TRUE),"")</f>
        <v/>
      </c>
      <c r="T108" s="10" t="str">
        <f>IFERROR(IF(S108=$T$1,'2nd Open'!F108,""),"")</f>
        <v/>
      </c>
      <c r="U108" s="10" t="str">
        <f>IFERROR(IF(S108=$U$1,'2nd Open'!F108,""),"")</f>
        <v/>
      </c>
      <c r="V108" s="10" t="str">
        <f>IFERROR(IF(S108=$V$1,'2nd Open'!F108,""),"")</f>
        <v/>
      </c>
      <c r="W108" s="10" t="str">
        <f>IFERROR(IF($S108=$W$1,'2nd Open'!F108,""),"")</f>
        <v/>
      </c>
      <c r="X108" s="10" t="str">
        <f>IFERROR(IF(S108=$X$1,'2nd Open'!F108,""),"")</f>
        <v/>
      </c>
    </row>
    <row r="109" spans="1:24">
      <c r="A109" s="36"/>
      <c r="B109" s="37"/>
      <c r="C109" s="37"/>
      <c r="D109" s="89"/>
      <c r="E109" s="26">
        <v>1.08E-7</v>
      </c>
      <c r="F109" s="133" t="str">
        <f t="shared" si="17"/>
        <v/>
      </c>
      <c r="G109" s="133"/>
      <c r="S109" s="3" t="str">
        <f>IFERROR(VLOOKUP('2nd Open'!F109,$Z$3:$AA$7,2,TRUE),"")</f>
        <v/>
      </c>
      <c r="T109" s="10" t="str">
        <f>IFERROR(IF(S109=$T$1,'2nd Open'!F109,""),"")</f>
        <v/>
      </c>
      <c r="U109" s="10" t="str">
        <f>IFERROR(IF(S109=$U$1,'2nd Open'!F109,""),"")</f>
        <v/>
      </c>
      <c r="V109" s="10" t="str">
        <f>IFERROR(IF(S109=$V$1,'2nd Open'!F109,""),"")</f>
        <v/>
      </c>
      <c r="W109" s="10" t="str">
        <f>IFERROR(IF($S109=$W$1,'2nd Open'!F109,""),"")</f>
        <v/>
      </c>
      <c r="X109" s="10" t="str">
        <f>IFERROR(IF(S109=$X$1,'2nd Open'!F109,""),"")</f>
        <v/>
      </c>
    </row>
    <row r="110" spans="1:24">
      <c r="A110" s="24" t="str">
        <f>IF(B110="","",Draw!F110)</f>
        <v/>
      </c>
      <c r="B110" s="25" t="str">
        <f>IFERROR(Draw!G110,"")</f>
        <v/>
      </c>
      <c r="C110" s="25" t="str">
        <f>IFERROR(Draw!H110,"")</f>
        <v/>
      </c>
      <c r="D110" s="78"/>
      <c r="E110" s="26">
        <v>1.09E-7</v>
      </c>
      <c r="F110" s="133" t="str">
        <f t="shared" si="17"/>
        <v/>
      </c>
      <c r="G110" s="133" t="str">
        <f t="shared" ref="G110" si="26">IF(OR(AND(D110&gt;1,D110&lt;1050),D110="nt",D110=""),"","Not a valid input")</f>
        <v/>
      </c>
      <c r="S110" s="3" t="str">
        <f>IFERROR(VLOOKUP('2nd Open'!F110,$Z$3:$AA$7,2,TRUE),"")</f>
        <v/>
      </c>
      <c r="T110" s="10" t="str">
        <f>IFERROR(IF(S110=$T$1,'2nd Open'!F110,""),"")</f>
        <v/>
      </c>
      <c r="U110" s="10" t="str">
        <f>IFERROR(IF(S110=$U$1,'2nd Open'!F110,""),"")</f>
        <v/>
      </c>
      <c r="V110" s="10" t="str">
        <f>IFERROR(IF(S110=$V$1,'2nd Open'!F110,""),"")</f>
        <v/>
      </c>
      <c r="W110" s="10" t="str">
        <f>IFERROR(IF($S110=$W$1,'2nd Open'!F110,""),"")</f>
        <v/>
      </c>
      <c r="X110" s="10" t="str">
        <f>IFERROR(IF(S110=$X$1,'2nd Open'!F110,""),"")</f>
        <v/>
      </c>
    </row>
    <row r="111" spans="1:24">
      <c r="A111" s="24" t="str">
        <f>IF(B111="","",Draw!F111)</f>
        <v/>
      </c>
      <c r="B111" s="25" t="str">
        <f>IFERROR(Draw!G111,"")</f>
        <v/>
      </c>
      <c r="C111" s="25" t="str">
        <f>IFERROR(Draw!H111,"")</f>
        <v/>
      </c>
      <c r="D111" s="79"/>
      <c r="E111" s="26">
        <v>1.1000000000000001E-7</v>
      </c>
      <c r="F111" s="133" t="str">
        <f t="shared" si="17"/>
        <v/>
      </c>
      <c r="G111" s="133" t="str">
        <f t="shared" si="19"/>
        <v/>
      </c>
      <c r="S111" s="3" t="str">
        <f>IFERROR(VLOOKUP('2nd Open'!F111,$Z$3:$AA$7,2,TRUE),"")</f>
        <v/>
      </c>
      <c r="T111" s="10" t="str">
        <f>IFERROR(IF(S111=$T$1,'2nd Open'!F111,""),"")</f>
        <v/>
      </c>
      <c r="U111" s="10" t="str">
        <f>IFERROR(IF(S111=$U$1,'2nd Open'!F111,""),"")</f>
        <v/>
      </c>
      <c r="V111" s="10" t="str">
        <f>IFERROR(IF(S111=$V$1,'2nd Open'!F111,""),"")</f>
        <v/>
      </c>
      <c r="W111" s="10" t="str">
        <f>IFERROR(IF($S111=$W$1,'2nd Open'!F111,""),"")</f>
        <v/>
      </c>
      <c r="X111" s="10" t="str">
        <f>IFERROR(IF(S111=$X$1,'2nd Open'!F111,""),"")</f>
        <v/>
      </c>
    </row>
    <row r="112" spans="1:24">
      <c r="A112" s="24" t="str">
        <f>IF(B112="","",Draw!F112)</f>
        <v/>
      </c>
      <c r="B112" s="25" t="str">
        <f>IFERROR(Draw!G112,"")</f>
        <v/>
      </c>
      <c r="C112" s="25" t="str">
        <f>IFERROR(Draw!H112,"")</f>
        <v/>
      </c>
      <c r="D112" s="80"/>
      <c r="E112" s="26">
        <v>1.11E-7</v>
      </c>
      <c r="F112" s="133" t="str">
        <f t="shared" si="17"/>
        <v/>
      </c>
      <c r="G112" s="133" t="str">
        <f t="shared" si="19"/>
        <v/>
      </c>
      <c r="S112" s="3" t="str">
        <f>IFERROR(VLOOKUP('2nd Open'!F112,$Z$3:$AA$7,2,TRUE),"")</f>
        <v/>
      </c>
      <c r="T112" s="10" t="str">
        <f>IFERROR(IF(S112=$T$1,'2nd Open'!F112,""),"")</f>
        <v/>
      </c>
      <c r="U112" s="10" t="str">
        <f>IFERROR(IF(S112=$U$1,'2nd Open'!F112,""),"")</f>
        <v/>
      </c>
      <c r="V112" s="10" t="str">
        <f>IFERROR(IF(S112=$V$1,'2nd Open'!F112,""),"")</f>
        <v/>
      </c>
      <c r="W112" s="10" t="str">
        <f>IFERROR(IF($S112=$W$1,'2nd Open'!F112,""),"")</f>
        <v/>
      </c>
      <c r="X112" s="10" t="str">
        <f>IFERROR(IF(S112=$X$1,'2nd Open'!F112,""),"")</f>
        <v/>
      </c>
    </row>
    <row r="113" spans="1:24">
      <c r="A113" s="24" t="str">
        <f>IF(B113="","",Draw!F113)</f>
        <v/>
      </c>
      <c r="B113" s="25" t="str">
        <f>IFERROR(Draw!G113,"")</f>
        <v/>
      </c>
      <c r="C113" s="25" t="str">
        <f>IFERROR(Draw!H113,"")</f>
        <v/>
      </c>
      <c r="D113" s="81"/>
      <c r="E113" s="26">
        <v>1.12E-7</v>
      </c>
      <c r="F113" s="133" t="str">
        <f t="shared" si="17"/>
        <v/>
      </c>
      <c r="G113" s="133" t="str">
        <f t="shared" si="19"/>
        <v/>
      </c>
      <c r="S113" s="3" t="str">
        <f>IFERROR(VLOOKUP('2nd Open'!F113,$Z$3:$AA$7,2,TRUE),"")</f>
        <v/>
      </c>
      <c r="T113" s="10" t="str">
        <f>IFERROR(IF(S113=$T$1,'2nd Open'!F113,""),"")</f>
        <v/>
      </c>
      <c r="U113" s="10" t="str">
        <f>IFERROR(IF(S113=$U$1,'2nd Open'!F113,""),"")</f>
        <v/>
      </c>
      <c r="V113" s="10" t="str">
        <f>IFERROR(IF(S113=$V$1,'2nd Open'!F113,""),"")</f>
        <v/>
      </c>
      <c r="W113" s="10" t="str">
        <f>IFERROR(IF($S113=$W$1,'2nd Open'!F113,""),"")</f>
        <v/>
      </c>
      <c r="X113" s="10" t="str">
        <f>IFERROR(IF(S113=$X$1,'2nd Open'!F113,""),"")</f>
        <v/>
      </c>
    </row>
    <row r="114" spans="1:24">
      <c r="A114" s="24" t="str">
        <f>IF(B114="","",Draw!F114)</f>
        <v/>
      </c>
      <c r="B114" s="25" t="str">
        <f>IFERROR(Draw!G114,"")</f>
        <v/>
      </c>
      <c r="C114" s="25" t="str">
        <f>IFERROR(Draw!H114,"")</f>
        <v/>
      </c>
      <c r="D114" s="82"/>
      <c r="E114" s="26">
        <v>1.1300000000000001E-7</v>
      </c>
      <c r="F114" s="133" t="str">
        <f t="shared" si="17"/>
        <v/>
      </c>
      <c r="G114" s="133" t="str">
        <f t="shared" si="19"/>
        <v/>
      </c>
      <c r="S114" s="3" t="str">
        <f>IFERROR(VLOOKUP('2nd Open'!F114,$Z$3:$AA$7,2,TRUE),"")</f>
        <v/>
      </c>
      <c r="T114" s="10" t="str">
        <f>IFERROR(IF(S114=$T$1,'2nd Open'!F114,""),"")</f>
        <v/>
      </c>
      <c r="U114" s="10" t="str">
        <f>IFERROR(IF(S114=$U$1,'2nd Open'!F114,""),"")</f>
        <v/>
      </c>
      <c r="V114" s="10" t="str">
        <f>IFERROR(IF(S114=$V$1,'2nd Open'!F114,""),"")</f>
        <v/>
      </c>
      <c r="W114" s="10" t="str">
        <f>IFERROR(IF($S114=$W$1,'2nd Open'!F114,""),"")</f>
        <v/>
      </c>
      <c r="X114" s="10" t="str">
        <f>IFERROR(IF(S114=$X$1,'2nd Open'!F114,""),"")</f>
        <v/>
      </c>
    </row>
    <row r="115" spans="1:24">
      <c r="A115" s="36"/>
      <c r="B115" s="37"/>
      <c r="C115" s="37"/>
      <c r="D115" s="89"/>
      <c r="E115" s="26">
        <v>1.14E-7</v>
      </c>
      <c r="F115" s="133" t="str">
        <f t="shared" si="17"/>
        <v/>
      </c>
      <c r="G115" s="133"/>
      <c r="S115" s="3" t="str">
        <f>IFERROR(VLOOKUP('2nd Open'!F115,$Z$3:$AA$7,2,TRUE),"")</f>
        <v/>
      </c>
      <c r="T115" s="10" t="str">
        <f>IFERROR(IF(S115=$T$1,'2nd Open'!F115,""),"")</f>
        <v/>
      </c>
      <c r="U115" s="10" t="str">
        <f>IFERROR(IF(S115=$U$1,'2nd Open'!F115,""),"")</f>
        <v/>
      </c>
      <c r="V115" s="10" t="str">
        <f>IFERROR(IF(S115=$V$1,'2nd Open'!F115,""),"")</f>
        <v/>
      </c>
      <c r="W115" s="10" t="str">
        <f>IFERROR(IF($S115=$W$1,'2nd Open'!F115,""),"")</f>
        <v/>
      </c>
      <c r="X115" s="10" t="str">
        <f>IFERROR(IF(S115=$X$1,'2nd Open'!F115,""),"")</f>
        <v/>
      </c>
    </row>
    <row r="116" spans="1:24">
      <c r="A116" s="24" t="str">
        <f>IF(B116="","",Draw!F116)</f>
        <v/>
      </c>
      <c r="B116" s="25" t="str">
        <f>IFERROR(Draw!G116,"")</f>
        <v/>
      </c>
      <c r="C116" s="25" t="str">
        <f>IFERROR(Draw!H116,"")</f>
        <v/>
      </c>
      <c r="D116" s="78"/>
      <c r="E116" s="26">
        <v>1.15E-7</v>
      </c>
      <c r="F116" s="133" t="str">
        <f t="shared" si="17"/>
        <v/>
      </c>
      <c r="G116" s="133" t="str">
        <f t="shared" ref="G116" si="27">IF(OR(AND(D116&gt;1,D116&lt;1050),D116="nt",D116=""),"","Not a valid input")</f>
        <v/>
      </c>
      <c r="S116" s="3" t="str">
        <f>IFERROR(VLOOKUP('2nd Open'!F116,$Z$3:$AA$7,2,TRUE),"")</f>
        <v/>
      </c>
      <c r="T116" s="10" t="str">
        <f>IFERROR(IF(S116=$T$1,'2nd Open'!F116,""),"")</f>
        <v/>
      </c>
      <c r="U116" s="10" t="str">
        <f>IFERROR(IF(S116=$U$1,'2nd Open'!F116,""),"")</f>
        <v/>
      </c>
      <c r="V116" s="10" t="str">
        <f>IFERROR(IF(S116=$V$1,'2nd Open'!F116,""),"")</f>
        <v/>
      </c>
      <c r="W116" s="10" t="str">
        <f>IFERROR(IF($S116=$W$1,'2nd Open'!F116,""),"")</f>
        <v/>
      </c>
      <c r="X116" s="10" t="str">
        <f>IFERROR(IF(S116=$X$1,'2nd Open'!F116,""),"")</f>
        <v/>
      </c>
    </row>
    <row r="117" spans="1:24">
      <c r="A117" s="24" t="str">
        <f>IF(B117="","",Draw!F117)</f>
        <v/>
      </c>
      <c r="B117" s="25" t="str">
        <f>IFERROR(Draw!G117,"")</f>
        <v/>
      </c>
      <c r="C117" s="25" t="str">
        <f>IFERROR(Draw!H117,"")</f>
        <v/>
      </c>
      <c r="D117" s="79"/>
      <c r="E117" s="26">
        <v>1.1600000000000001E-7</v>
      </c>
      <c r="F117" s="133" t="str">
        <f t="shared" si="17"/>
        <v/>
      </c>
      <c r="G117" s="133" t="str">
        <f t="shared" si="19"/>
        <v/>
      </c>
      <c r="S117" s="3" t="str">
        <f>IFERROR(VLOOKUP('2nd Open'!F117,$Z$3:$AA$7,2,TRUE),"")</f>
        <v/>
      </c>
      <c r="T117" s="10" t="str">
        <f>IFERROR(IF(S117=$T$1,'2nd Open'!F117,""),"")</f>
        <v/>
      </c>
      <c r="U117" s="10" t="str">
        <f>IFERROR(IF(S117=$U$1,'2nd Open'!F117,""),"")</f>
        <v/>
      </c>
      <c r="V117" s="10" t="str">
        <f>IFERROR(IF(S117=$V$1,'2nd Open'!F117,""),"")</f>
        <v/>
      </c>
      <c r="W117" s="10" t="str">
        <f>IFERROR(IF($S117=$W$1,'2nd Open'!F117,""),"")</f>
        <v/>
      </c>
      <c r="X117" s="10" t="str">
        <f>IFERROR(IF(S117=$X$1,'2nd Open'!F117,""),"")</f>
        <v/>
      </c>
    </row>
    <row r="118" spans="1:24">
      <c r="A118" s="24" t="str">
        <f>IF(B118="","",Draw!F118)</f>
        <v/>
      </c>
      <c r="B118" s="25" t="str">
        <f>IFERROR(Draw!G118,"")</f>
        <v/>
      </c>
      <c r="C118" s="25" t="str">
        <f>IFERROR(Draw!H118,"")</f>
        <v/>
      </c>
      <c r="D118" s="80"/>
      <c r="E118" s="26">
        <v>1.17E-7</v>
      </c>
      <c r="F118" s="133" t="str">
        <f t="shared" si="17"/>
        <v/>
      </c>
      <c r="G118" s="133" t="str">
        <f t="shared" si="19"/>
        <v/>
      </c>
      <c r="S118" s="3" t="str">
        <f>IFERROR(VLOOKUP('2nd Open'!F118,$Z$3:$AA$7,2,TRUE),"")</f>
        <v/>
      </c>
      <c r="T118" s="10" t="str">
        <f>IFERROR(IF(S118=$T$1,'2nd Open'!F118,""),"")</f>
        <v/>
      </c>
      <c r="U118" s="10" t="str">
        <f>IFERROR(IF(S118=$U$1,'2nd Open'!F118,""),"")</f>
        <v/>
      </c>
      <c r="V118" s="10" t="str">
        <f>IFERROR(IF(S118=$V$1,'2nd Open'!F118,""),"")</f>
        <v/>
      </c>
      <c r="W118" s="10" t="str">
        <f>IFERROR(IF($S118=$W$1,'2nd Open'!F118,""),"")</f>
        <v/>
      </c>
      <c r="X118" s="10" t="str">
        <f>IFERROR(IF(S118=$X$1,'2nd Open'!F118,""),"")</f>
        <v/>
      </c>
    </row>
    <row r="119" spans="1:24">
      <c r="A119" s="24" t="str">
        <f>IF(B119="","",Draw!F119)</f>
        <v/>
      </c>
      <c r="B119" s="25" t="str">
        <f>IFERROR(Draw!G119,"")</f>
        <v/>
      </c>
      <c r="C119" s="25" t="str">
        <f>IFERROR(Draw!H119,"")</f>
        <v/>
      </c>
      <c r="D119" s="81"/>
      <c r="E119" s="26">
        <v>1.18E-7</v>
      </c>
      <c r="F119" s="133" t="str">
        <f t="shared" si="17"/>
        <v/>
      </c>
      <c r="G119" s="133" t="str">
        <f t="shared" si="19"/>
        <v/>
      </c>
      <c r="S119" s="3" t="str">
        <f>IFERROR(VLOOKUP('2nd Open'!F119,$Z$3:$AA$7,2,TRUE),"")</f>
        <v/>
      </c>
      <c r="T119" s="10" t="str">
        <f>IFERROR(IF(S119=$T$1,'2nd Open'!F119,""),"")</f>
        <v/>
      </c>
      <c r="U119" s="10" t="str">
        <f>IFERROR(IF(S119=$U$1,'2nd Open'!F119,""),"")</f>
        <v/>
      </c>
      <c r="V119" s="10" t="str">
        <f>IFERROR(IF(S119=$V$1,'2nd Open'!F119,""),"")</f>
        <v/>
      </c>
      <c r="W119" s="10" t="str">
        <f>IFERROR(IF($S119=$W$1,'2nd Open'!F119,""),"")</f>
        <v/>
      </c>
      <c r="X119" s="10" t="str">
        <f>IFERROR(IF(S119=$X$1,'2nd Open'!F119,""),"")</f>
        <v/>
      </c>
    </row>
    <row r="120" spans="1:24">
      <c r="A120" s="24" t="str">
        <f>IF(B120="","",Draw!F120)</f>
        <v/>
      </c>
      <c r="B120" s="25" t="str">
        <f>IFERROR(Draw!G120,"")</f>
        <v/>
      </c>
      <c r="C120" s="25" t="str">
        <f>IFERROR(Draw!H120,"")</f>
        <v/>
      </c>
      <c r="D120" s="82"/>
      <c r="E120" s="26">
        <v>1.1899999999999999E-7</v>
      </c>
      <c r="F120" s="133" t="str">
        <f t="shared" si="17"/>
        <v/>
      </c>
      <c r="G120" s="133" t="str">
        <f t="shared" si="19"/>
        <v/>
      </c>
      <c r="S120" s="3" t="str">
        <f>IFERROR(VLOOKUP('2nd Open'!F120,$Z$3:$AA$7,2,TRUE),"")</f>
        <v/>
      </c>
      <c r="T120" s="10" t="str">
        <f>IFERROR(IF(S120=$T$1,'2nd Open'!F120,""),"")</f>
        <v/>
      </c>
      <c r="U120" s="10" t="str">
        <f>IFERROR(IF(S120=$U$1,'2nd Open'!F120,""),"")</f>
        <v/>
      </c>
      <c r="V120" s="10" t="str">
        <f>IFERROR(IF(S120=$V$1,'2nd Open'!F120,""),"")</f>
        <v/>
      </c>
      <c r="W120" s="10" t="str">
        <f>IFERROR(IF($S120=$W$1,'2nd Open'!F120,""),"")</f>
        <v/>
      </c>
      <c r="X120" s="10" t="str">
        <f>IFERROR(IF(S120=$X$1,'2nd Open'!F120,""),"")</f>
        <v/>
      </c>
    </row>
    <row r="121" spans="1:24">
      <c r="A121" s="36"/>
      <c r="B121" s="37"/>
      <c r="C121" s="37"/>
      <c r="D121" s="89"/>
      <c r="E121" s="26">
        <v>1.1999999999999999E-7</v>
      </c>
      <c r="F121" s="133" t="str">
        <f t="shared" si="17"/>
        <v/>
      </c>
      <c r="G121" s="133"/>
      <c r="S121" s="3" t="str">
        <f>IFERROR(VLOOKUP('2nd Open'!F121,$Z$3:$AA$7,2,TRUE),"")</f>
        <v/>
      </c>
      <c r="T121" s="10" t="str">
        <f>IFERROR(IF(S121=$T$1,'2nd Open'!F121,""),"")</f>
        <v/>
      </c>
      <c r="U121" s="10" t="str">
        <f>IFERROR(IF(S121=$U$1,'2nd Open'!F121,""),"")</f>
        <v/>
      </c>
      <c r="V121" s="10" t="str">
        <f>IFERROR(IF(S121=$V$1,'2nd Open'!F121,""),"")</f>
        <v/>
      </c>
      <c r="W121" s="10" t="str">
        <f>IFERROR(IF($S121=$W$1,'2nd Open'!F121,""),"")</f>
        <v/>
      </c>
      <c r="X121" s="10" t="str">
        <f>IFERROR(IF(S121=$X$1,'2nd Open'!F121,""),"")</f>
        <v/>
      </c>
    </row>
    <row r="122" spans="1:24">
      <c r="A122" s="24" t="str">
        <f>IF(B122="","",Draw!F122)</f>
        <v/>
      </c>
      <c r="B122" s="25" t="str">
        <f>IFERROR(Draw!G122,"")</f>
        <v/>
      </c>
      <c r="C122" s="25" t="str">
        <f>IFERROR(Draw!H122,"")</f>
        <v/>
      </c>
      <c r="D122" s="78"/>
      <c r="E122" s="26">
        <v>1.2100000000000001E-7</v>
      </c>
      <c r="F122" s="133" t="str">
        <f t="shared" si="17"/>
        <v/>
      </c>
      <c r="G122" s="133" t="str">
        <f t="shared" ref="G122" si="28">IF(OR(AND(D122&gt;1,D122&lt;1050),D122="nt",D122=""),"","Not a valid input")</f>
        <v/>
      </c>
      <c r="S122" s="3" t="str">
        <f>IFERROR(VLOOKUP('2nd Open'!F122,$Z$3:$AA$7,2,TRUE),"")</f>
        <v/>
      </c>
      <c r="T122" s="10" t="str">
        <f>IFERROR(IF(S122=$T$1,'2nd Open'!F122,""),"")</f>
        <v/>
      </c>
      <c r="U122" s="10" t="str">
        <f>IFERROR(IF(S122=$U$1,'2nd Open'!F122,""),"")</f>
        <v/>
      </c>
      <c r="V122" s="10" t="str">
        <f>IFERROR(IF(S122=$V$1,'2nd Open'!F122,""),"")</f>
        <v/>
      </c>
      <c r="W122" s="10" t="str">
        <f>IFERROR(IF($S122=$W$1,'2nd Open'!F122,""),"")</f>
        <v/>
      </c>
      <c r="X122" s="10" t="str">
        <f>IFERROR(IF(S122=$X$1,'2nd Open'!F122,""),"")</f>
        <v/>
      </c>
    </row>
    <row r="123" spans="1:24">
      <c r="A123" s="24" t="str">
        <f>IF(B123="","",Draw!F123)</f>
        <v/>
      </c>
      <c r="B123" s="25" t="str">
        <f>IFERROR(Draw!G123,"")</f>
        <v/>
      </c>
      <c r="C123" s="25" t="str">
        <f>IFERROR(Draw!H123,"")</f>
        <v/>
      </c>
      <c r="D123" s="79"/>
      <c r="E123" s="26">
        <v>1.2200000000000001E-7</v>
      </c>
      <c r="F123" s="133" t="str">
        <f t="shared" si="17"/>
        <v/>
      </c>
      <c r="G123" s="133" t="str">
        <f t="shared" si="19"/>
        <v/>
      </c>
      <c r="S123" s="3" t="str">
        <f>IFERROR(VLOOKUP('2nd Open'!F123,$Z$3:$AA$7,2,TRUE),"")</f>
        <v/>
      </c>
      <c r="T123" s="10" t="str">
        <f>IFERROR(IF(S123=$T$1,'2nd Open'!F123,""),"")</f>
        <v/>
      </c>
      <c r="U123" s="10" t="str">
        <f>IFERROR(IF(S123=$U$1,'2nd Open'!F123,""),"")</f>
        <v/>
      </c>
      <c r="V123" s="10" t="str">
        <f>IFERROR(IF(S123=$V$1,'2nd Open'!F123,""),"")</f>
        <v/>
      </c>
      <c r="W123" s="10" t="str">
        <f>IFERROR(IF($S123=$W$1,'2nd Open'!F123,""),"")</f>
        <v/>
      </c>
      <c r="X123" s="10" t="str">
        <f>IFERROR(IF(S123=$X$1,'2nd Open'!F123,""),"")</f>
        <v/>
      </c>
    </row>
    <row r="124" spans="1:24">
      <c r="A124" s="24" t="str">
        <f>IF(B124="","",Draw!F124)</f>
        <v/>
      </c>
      <c r="B124" s="25" t="str">
        <f>IFERROR(Draw!G124,"")</f>
        <v/>
      </c>
      <c r="C124" s="25" t="str">
        <f>IFERROR(Draw!H124,"")</f>
        <v/>
      </c>
      <c r="D124" s="80"/>
      <c r="E124" s="26">
        <v>1.23E-7</v>
      </c>
      <c r="F124" s="133" t="str">
        <f t="shared" si="17"/>
        <v/>
      </c>
      <c r="G124" s="133" t="str">
        <f t="shared" si="19"/>
        <v/>
      </c>
      <c r="S124" s="3" t="str">
        <f>IFERROR(VLOOKUP('2nd Open'!F124,$Z$3:$AA$7,2,TRUE),"")</f>
        <v/>
      </c>
      <c r="T124" s="10" t="str">
        <f>IFERROR(IF(S124=$T$1,'2nd Open'!F124,""),"")</f>
        <v/>
      </c>
      <c r="U124" s="10" t="str">
        <f>IFERROR(IF(S124=$U$1,'2nd Open'!F124,""),"")</f>
        <v/>
      </c>
      <c r="V124" s="10" t="str">
        <f>IFERROR(IF(S124=$V$1,'2nd Open'!F124,""),"")</f>
        <v/>
      </c>
      <c r="W124" s="10" t="str">
        <f>IFERROR(IF($S124=$W$1,'2nd Open'!F124,""),"")</f>
        <v/>
      </c>
      <c r="X124" s="10" t="str">
        <f>IFERROR(IF(S124=$X$1,'2nd Open'!F124,""),"")</f>
        <v/>
      </c>
    </row>
    <row r="125" spans="1:24">
      <c r="A125" s="24" t="str">
        <f>IF(B125="","",Draw!F125)</f>
        <v/>
      </c>
      <c r="B125" s="25" t="str">
        <f>IFERROR(Draw!G125,"")</f>
        <v/>
      </c>
      <c r="C125" s="25" t="str">
        <f>IFERROR(Draw!H125,"")</f>
        <v/>
      </c>
      <c r="D125" s="81"/>
      <c r="E125" s="26">
        <v>1.24E-7</v>
      </c>
      <c r="F125" s="133" t="str">
        <f t="shared" si="17"/>
        <v/>
      </c>
      <c r="G125" s="133" t="str">
        <f t="shared" si="19"/>
        <v/>
      </c>
      <c r="S125" s="3" t="str">
        <f>IFERROR(VLOOKUP('2nd Open'!F125,$Z$3:$AA$7,2,TRUE),"")</f>
        <v/>
      </c>
      <c r="T125" s="10" t="str">
        <f>IFERROR(IF(S125=$T$1,'2nd Open'!F125,""),"")</f>
        <v/>
      </c>
      <c r="U125" s="10" t="str">
        <f>IFERROR(IF(S125=$U$1,'2nd Open'!F125,""),"")</f>
        <v/>
      </c>
      <c r="V125" s="10" t="str">
        <f>IFERROR(IF(S125=$V$1,'2nd Open'!F125,""),"")</f>
        <v/>
      </c>
      <c r="W125" s="10" t="str">
        <f>IFERROR(IF($S125=$W$1,'2nd Open'!F125,""),"")</f>
        <v/>
      </c>
      <c r="X125" s="10" t="str">
        <f>IFERROR(IF(S125=$X$1,'2nd Open'!F125,""),"")</f>
        <v/>
      </c>
    </row>
    <row r="126" spans="1:24">
      <c r="A126" s="24" t="str">
        <f>IF(B126="","",Draw!F126)</f>
        <v/>
      </c>
      <c r="B126" s="25" t="str">
        <f>IFERROR(Draw!G126,"")</f>
        <v/>
      </c>
      <c r="C126" s="25" t="str">
        <f>IFERROR(Draw!H126,"")</f>
        <v/>
      </c>
      <c r="D126" s="82"/>
      <c r="E126" s="26">
        <v>1.2499999999999999E-7</v>
      </c>
      <c r="F126" s="133" t="str">
        <f t="shared" si="17"/>
        <v/>
      </c>
      <c r="G126" s="133" t="str">
        <f t="shared" si="19"/>
        <v/>
      </c>
      <c r="S126" s="3" t="str">
        <f>IFERROR(VLOOKUP('2nd Open'!F126,$Z$3:$AA$7,2,TRUE),"")</f>
        <v/>
      </c>
      <c r="T126" s="10" t="str">
        <f>IFERROR(IF(S126=$T$1,'2nd Open'!F126,""),"")</f>
        <v/>
      </c>
      <c r="U126" s="10" t="str">
        <f>IFERROR(IF(S126=$U$1,'2nd Open'!F126,""),"")</f>
        <v/>
      </c>
      <c r="V126" s="10" t="str">
        <f>IFERROR(IF(S126=$V$1,'2nd Open'!F126,""),"")</f>
        <v/>
      </c>
      <c r="W126" s="10" t="str">
        <f>IFERROR(IF($S126=$W$1,'2nd Open'!F126,""),"")</f>
        <v/>
      </c>
      <c r="X126" s="10" t="str">
        <f>IFERROR(IF(S126=$X$1,'2nd Open'!F126,""),"")</f>
        <v/>
      </c>
    </row>
    <row r="127" spans="1:24">
      <c r="A127" s="36"/>
      <c r="B127" s="37"/>
      <c r="C127" s="37"/>
      <c r="D127" s="89"/>
      <c r="E127" s="26">
        <v>1.2599999999999999E-7</v>
      </c>
      <c r="F127" s="133" t="str">
        <f t="shared" si="17"/>
        <v/>
      </c>
      <c r="G127" s="133"/>
      <c r="S127" s="3" t="str">
        <f>IFERROR(VLOOKUP('2nd Open'!F127,$Z$3:$AA$7,2,TRUE),"")</f>
        <v/>
      </c>
      <c r="T127" s="10" t="str">
        <f>IFERROR(IF(S127=$T$1,'2nd Open'!F127,""),"")</f>
        <v/>
      </c>
      <c r="U127" s="10" t="str">
        <f>IFERROR(IF(S127=$U$1,'2nd Open'!F127,""),"")</f>
        <v/>
      </c>
      <c r="V127" s="10" t="str">
        <f>IFERROR(IF(S127=$V$1,'2nd Open'!F127,""),"")</f>
        <v/>
      </c>
      <c r="W127" s="10" t="str">
        <f>IFERROR(IF($S127=$W$1,'2nd Open'!F127,""),"")</f>
        <v/>
      </c>
      <c r="X127" s="10" t="str">
        <f>IFERROR(IF(S127=$X$1,'2nd Open'!F127,""),"")</f>
        <v/>
      </c>
    </row>
    <row r="128" spans="1:24">
      <c r="A128" s="24" t="str">
        <f>IF(B128="","",Draw!F128)</f>
        <v/>
      </c>
      <c r="B128" s="25" t="str">
        <f>IFERROR(Draw!G128,"")</f>
        <v/>
      </c>
      <c r="C128" s="25" t="str">
        <f>IFERROR(Draw!H128,"")</f>
        <v/>
      </c>
      <c r="D128" s="78"/>
      <c r="E128" s="26">
        <v>1.2700000000000001E-7</v>
      </c>
      <c r="F128" s="133" t="str">
        <f t="shared" si="17"/>
        <v/>
      </c>
      <c r="G128" s="133" t="str">
        <f t="shared" ref="G128" si="29">IF(OR(AND(D128&gt;1,D128&lt;1050),D128="nt",D128=""),"","Not a valid input")</f>
        <v/>
      </c>
      <c r="S128" s="3" t="str">
        <f>IFERROR(VLOOKUP('2nd Open'!F128,$Z$3:$AA$7,2,TRUE),"")</f>
        <v/>
      </c>
      <c r="T128" s="10" t="str">
        <f>IFERROR(IF(S128=$T$1,'2nd Open'!F128,""),"")</f>
        <v/>
      </c>
      <c r="U128" s="10" t="str">
        <f>IFERROR(IF(S128=$U$1,'2nd Open'!F128,""),"")</f>
        <v/>
      </c>
      <c r="V128" s="10" t="str">
        <f>IFERROR(IF(S128=$V$1,'2nd Open'!F128,""),"")</f>
        <v/>
      </c>
      <c r="W128" s="10" t="str">
        <f>IFERROR(IF($S128=$W$1,'2nd Open'!F128,""),"")</f>
        <v/>
      </c>
      <c r="X128" s="10" t="str">
        <f>IFERROR(IF(S128=$X$1,'2nd Open'!F128,""),"")</f>
        <v/>
      </c>
    </row>
    <row r="129" spans="1:24">
      <c r="A129" s="24" t="str">
        <f>IF(B129="","",Draw!F129)</f>
        <v/>
      </c>
      <c r="B129" s="25" t="str">
        <f>IFERROR(Draw!G129,"")</f>
        <v/>
      </c>
      <c r="C129" s="25" t="str">
        <f>IFERROR(Draw!H129,"")</f>
        <v/>
      </c>
      <c r="D129" s="79"/>
      <c r="E129" s="26">
        <v>1.2800000000000001E-7</v>
      </c>
      <c r="F129" s="133" t="str">
        <f t="shared" si="17"/>
        <v/>
      </c>
      <c r="G129" s="133" t="str">
        <f t="shared" si="19"/>
        <v/>
      </c>
      <c r="S129" s="3" t="str">
        <f>IFERROR(VLOOKUP('2nd Open'!F129,$Z$3:$AA$7,2,TRUE),"")</f>
        <v/>
      </c>
      <c r="T129" s="10" t="str">
        <f>IFERROR(IF(S129=$T$1,'2nd Open'!F129,""),"")</f>
        <v/>
      </c>
      <c r="U129" s="10" t="str">
        <f>IFERROR(IF(S129=$U$1,'2nd Open'!F129,""),"")</f>
        <v/>
      </c>
      <c r="V129" s="10" t="str">
        <f>IFERROR(IF(S129=$V$1,'2nd Open'!F129,""),"")</f>
        <v/>
      </c>
      <c r="W129" s="10" t="str">
        <f>IFERROR(IF($S129=$W$1,'2nd Open'!F129,""),"")</f>
        <v/>
      </c>
      <c r="X129" s="10" t="str">
        <f>IFERROR(IF(S129=$X$1,'2nd Open'!F129,""),"")</f>
        <v/>
      </c>
    </row>
    <row r="130" spans="1:24">
      <c r="A130" s="24" t="str">
        <f>IF(B130="","",Draw!F130)</f>
        <v/>
      </c>
      <c r="B130" s="25" t="str">
        <f>IFERROR(Draw!G130,"")</f>
        <v/>
      </c>
      <c r="C130" s="25" t="str">
        <f>IFERROR(Draw!H130,"")</f>
        <v/>
      </c>
      <c r="D130" s="80"/>
      <c r="E130" s="26">
        <v>1.29E-7</v>
      </c>
      <c r="F130" s="133" t="str">
        <f t="shared" si="17"/>
        <v/>
      </c>
      <c r="G130" s="133" t="str">
        <f t="shared" si="19"/>
        <v/>
      </c>
      <c r="S130" s="3" t="str">
        <f>IFERROR(VLOOKUP('2nd Open'!F130,$Z$3:$AA$7,2,TRUE),"")</f>
        <v/>
      </c>
      <c r="T130" s="10" t="str">
        <f>IFERROR(IF(S130=$T$1,'2nd Open'!F130,""),"")</f>
        <v/>
      </c>
      <c r="U130" s="10" t="str">
        <f>IFERROR(IF(S130=$U$1,'2nd Open'!F130,""),"")</f>
        <v/>
      </c>
      <c r="V130" s="10" t="str">
        <f>IFERROR(IF(S130=$V$1,'2nd Open'!F130,""),"")</f>
        <v/>
      </c>
      <c r="W130" s="10" t="str">
        <f>IFERROR(IF($S130=$W$1,'2nd Open'!F130,""),"")</f>
        <v/>
      </c>
      <c r="X130" s="10" t="str">
        <f>IFERROR(IF(S130=$X$1,'2nd Open'!F130,""),"")</f>
        <v/>
      </c>
    </row>
    <row r="131" spans="1:24">
      <c r="A131" s="24" t="str">
        <f>IF(B131="","",Draw!F131)</f>
        <v/>
      </c>
      <c r="B131" s="25" t="str">
        <f>IFERROR(Draw!G131,"")</f>
        <v/>
      </c>
      <c r="C131" s="25" t="str">
        <f>IFERROR(Draw!H131,"")</f>
        <v/>
      </c>
      <c r="D131" s="81"/>
      <c r="E131" s="26">
        <v>1.3E-7</v>
      </c>
      <c r="F131" s="133" t="str">
        <f t="shared" ref="F131:F180" si="30">IF(D131="nt",1000+E131,IF((D131+E131)&gt;5,D131+E131,""))</f>
        <v/>
      </c>
      <c r="G131" s="133" t="str">
        <f t="shared" si="19"/>
        <v/>
      </c>
      <c r="S131" s="3" t="str">
        <f>IFERROR(VLOOKUP('2nd Open'!F131,$Z$3:$AA$7,2,TRUE),"")</f>
        <v/>
      </c>
      <c r="T131" s="10" t="str">
        <f>IFERROR(IF(S131=$T$1,'2nd Open'!F131,""),"")</f>
        <v/>
      </c>
      <c r="U131" s="10" t="str">
        <f>IFERROR(IF(S131=$U$1,'2nd Open'!F131,""),"")</f>
        <v/>
      </c>
      <c r="V131" s="10" t="str">
        <f>IFERROR(IF(S131=$V$1,'2nd Open'!F131,""),"")</f>
        <v/>
      </c>
      <c r="W131" s="10" t="str">
        <f>IFERROR(IF($S131=$W$1,'2nd Open'!F131,""),"")</f>
        <v/>
      </c>
      <c r="X131" s="10" t="str">
        <f>IFERROR(IF(S131=$X$1,'2nd Open'!F131,""),"")</f>
        <v/>
      </c>
    </row>
    <row r="132" spans="1:24">
      <c r="A132" s="24" t="str">
        <f>IF(B132="","",Draw!F132)</f>
        <v/>
      </c>
      <c r="B132" s="25" t="str">
        <f>IFERROR(Draw!G132,"")</f>
        <v/>
      </c>
      <c r="C132" s="25" t="str">
        <f>IFERROR(Draw!H132,"")</f>
        <v/>
      </c>
      <c r="D132" s="82"/>
      <c r="E132" s="26">
        <v>1.31E-7</v>
      </c>
      <c r="F132" s="133" t="str">
        <f t="shared" si="30"/>
        <v/>
      </c>
      <c r="G132" s="133" t="str">
        <f t="shared" si="19"/>
        <v/>
      </c>
      <c r="S132" s="3" t="str">
        <f>IFERROR(VLOOKUP('2nd Open'!F132,$Z$3:$AA$7,2,TRUE),"")</f>
        <v/>
      </c>
      <c r="T132" s="10" t="str">
        <f>IFERROR(IF(S132=$T$1,'2nd Open'!F132,""),"")</f>
        <v/>
      </c>
      <c r="U132" s="10" t="str">
        <f>IFERROR(IF(S132=$U$1,'2nd Open'!F132,""),"")</f>
        <v/>
      </c>
      <c r="V132" s="10" t="str">
        <f>IFERROR(IF(S132=$V$1,'2nd Open'!F132,""),"")</f>
        <v/>
      </c>
      <c r="W132" s="10" t="str">
        <f>IFERROR(IF($S132=$W$1,'2nd Open'!F132,""),"")</f>
        <v/>
      </c>
      <c r="X132" s="10" t="str">
        <f>IFERROR(IF(S132=$X$1,'2nd Open'!F132,""),"")</f>
        <v/>
      </c>
    </row>
    <row r="133" spans="1:24">
      <c r="A133" s="36"/>
      <c r="B133" s="37"/>
      <c r="C133" s="37"/>
      <c r="D133" s="89"/>
      <c r="E133" s="26">
        <v>1.3199999999999999E-7</v>
      </c>
      <c r="F133" s="133" t="str">
        <f t="shared" si="30"/>
        <v/>
      </c>
      <c r="G133" s="133"/>
      <c r="S133" s="3" t="str">
        <f>IFERROR(VLOOKUP('2nd Open'!F133,$Z$3:$AA$7,2,TRUE),"")</f>
        <v/>
      </c>
      <c r="T133" s="10" t="str">
        <f>IFERROR(IF(S133=$T$1,'2nd Open'!F133,""),"")</f>
        <v/>
      </c>
      <c r="U133" s="10" t="str">
        <f>IFERROR(IF(S133=$U$1,'2nd Open'!F133,""),"")</f>
        <v/>
      </c>
      <c r="V133" s="10" t="str">
        <f>IFERROR(IF(S133=$V$1,'2nd Open'!F133,""),"")</f>
        <v/>
      </c>
      <c r="W133" s="10" t="str">
        <f>IFERROR(IF($S133=$W$1,'2nd Open'!F133,""),"")</f>
        <v/>
      </c>
      <c r="X133" s="10" t="str">
        <f>IFERROR(IF(S133=$X$1,'2nd Open'!F133,""),"")</f>
        <v/>
      </c>
    </row>
    <row r="134" spans="1:24">
      <c r="A134" s="24" t="str">
        <f>IF(B134="","",Draw!F134)</f>
        <v/>
      </c>
      <c r="B134" s="25" t="str">
        <f>IFERROR(Draw!G134,"")</f>
        <v/>
      </c>
      <c r="C134" s="25" t="str">
        <f>IFERROR(Draw!H134,"")</f>
        <v/>
      </c>
      <c r="D134" s="78"/>
      <c r="E134" s="26">
        <v>1.3300000000000001E-7</v>
      </c>
      <c r="F134" s="133" t="str">
        <f t="shared" si="30"/>
        <v/>
      </c>
      <c r="G134" s="133" t="str">
        <f t="shared" ref="G134" si="31">IF(OR(AND(D134&gt;1,D134&lt;1050),D134="nt",D134=""),"","Not a valid input")</f>
        <v/>
      </c>
      <c r="S134" s="3" t="str">
        <f>IFERROR(VLOOKUP('2nd Open'!F134,$Z$3:$AA$7,2,TRUE),"")</f>
        <v/>
      </c>
      <c r="T134" s="10" t="str">
        <f>IFERROR(IF(S134=$T$1,'2nd Open'!F134,""),"")</f>
        <v/>
      </c>
      <c r="U134" s="10" t="str">
        <f>IFERROR(IF(S134=$U$1,'2nd Open'!F134,""),"")</f>
        <v/>
      </c>
      <c r="V134" s="10" t="str">
        <f>IFERROR(IF(S134=$V$1,'2nd Open'!F134,""),"")</f>
        <v/>
      </c>
      <c r="W134" s="10" t="str">
        <f>IFERROR(IF($S134=$W$1,'2nd Open'!F134,""),"")</f>
        <v/>
      </c>
      <c r="X134" s="10" t="str">
        <f>IFERROR(IF(S134=$X$1,'2nd Open'!F134,""),"")</f>
        <v/>
      </c>
    </row>
    <row r="135" spans="1:24">
      <c r="A135" s="24" t="str">
        <f>IF(B135="","",Draw!F135)</f>
        <v/>
      </c>
      <c r="B135" s="25" t="str">
        <f>IFERROR(Draw!G135,"")</f>
        <v/>
      </c>
      <c r="C135" s="25" t="str">
        <f>IFERROR(Draw!H135,"")</f>
        <v/>
      </c>
      <c r="D135" s="79"/>
      <c r="E135" s="26">
        <v>1.3400000000000001E-7</v>
      </c>
      <c r="F135" s="133" t="str">
        <f t="shared" si="30"/>
        <v/>
      </c>
      <c r="G135" s="133" t="str">
        <f t="shared" si="19"/>
        <v/>
      </c>
      <c r="S135" s="3" t="str">
        <f>IFERROR(VLOOKUP('2nd Open'!F135,$Z$3:$AA$7,2,TRUE),"")</f>
        <v/>
      </c>
      <c r="T135" s="10" t="str">
        <f>IFERROR(IF(S135=$T$1,'2nd Open'!F135,""),"")</f>
        <v/>
      </c>
      <c r="U135" s="10" t="str">
        <f>IFERROR(IF(S135=$U$1,'2nd Open'!F135,""),"")</f>
        <v/>
      </c>
      <c r="V135" s="10" t="str">
        <f>IFERROR(IF(S135=$V$1,'2nd Open'!F135,""),"")</f>
        <v/>
      </c>
      <c r="W135" s="10" t="str">
        <f>IFERROR(IF($S135=$W$1,'2nd Open'!F135,""),"")</f>
        <v/>
      </c>
      <c r="X135" s="10" t="str">
        <f>IFERROR(IF(S135=$X$1,'2nd Open'!F135,""),"")</f>
        <v/>
      </c>
    </row>
    <row r="136" spans="1:24">
      <c r="A136" s="24" t="str">
        <f>IF(B136="","",Draw!F136)</f>
        <v/>
      </c>
      <c r="B136" s="25" t="str">
        <f>IFERROR(Draw!G136,"")</f>
        <v/>
      </c>
      <c r="C136" s="25" t="str">
        <f>IFERROR(Draw!H136,"")</f>
        <v/>
      </c>
      <c r="D136" s="80"/>
      <c r="E136" s="26">
        <v>1.35E-7</v>
      </c>
      <c r="F136" s="133" t="str">
        <f t="shared" si="30"/>
        <v/>
      </c>
      <c r="G136" s="133" t="str">
        <f t="shared" ref="G136:G179" si="32">IF(OR(AND(D136&gt;1,D136&lt;1050),D136="nt",D136=""),"","Not a valid input")</f>
        <v/>
      </c>
      <c r="S136" s="3" t="str">
        <f>IFERROR(VLOOKUP('2nd Open'!F136,$Z$3:$AA$7,2,TRUE),"")</f>
        <v/>
      </c>
      <c r="T136" s="10" t="str">
        <f>IFERROR(IF(S136=$T$1,'2nd Open'!F136,""),"")</f>
        <v/>
      </c>
      <c r="U136" s="10" t="str">
        <f>IFERROR(IF(S136=$U$1,'2nd Open'!F136,""),"")</f>
        <v/>
      </c>
      <c r="V136" s="10" t="str">
        <f>IFERROR(IF(S136=$V$1,'2nd Open'!F136,""),"")</f>
        <v/>
      </c>
      <c r="W136" s="10" t="str">
        <f>IFERROR(IF($S136=$W$1,'2nd Open'!F136,""),"")</f>
        <v/>
      </c>
      <c r="X136" s="10" t="str">
        <f>IFERROR(IF(S136=$X$1,'2nd Open'!F136,""),"")</f>
        <v/>
      </c>
    </row>
    <row r="137" spans="1:24">
      <c r="A137" s="24" t="str">
        <f>IF(B137="","",Draw!F137)</f>
        <v/>
      </c>
      <c r="B137" s="25" t="str">
        <f>IFERROR(Draw!G137,"")</f>
        <v/>
      </c>
      <c r="C137" s="25" t="str">
        <f>IFERROR(Draw!H137,"")</f>
        <v/>
      </c>
      <c r="D137" s="81"/>
      <c r="E137" s="26">
        <v>1.36E-7</v>
      </c>
      <c r="F137" s="133" t="str">
        <f t="shared" si="30"/>
        <v/>
      </c>
      <c r="G137" s="133" t="str">
        <f t="shared" si="32"/>
        <v/>
      </c>
      <c r="S137" s="3" t="str">
        <f>IFERROR(VLOOKUP('2nd Open'!F137,$Z$3:$AA$7,2,TRUE),"")</f>
        <v/>
      </c>
      <c r="T137" s="10" t="str">
        <f>IFERROR(IF(S137=$T$1,'2nd Open'!F137,""),"")</f>
        <v/>
      </c>
      <c r="U137" s="10" t="str">
        <f>IFERROR(IF(S137=$U$1,'2nd Open'!F137,""),"")</f>
        <v/>
      </c>
      <c r="V137" s="10" t="str">
        <f>IFERROR(IF(S137=$V$1,'2nd Open'!F137,""),"")</f>
        <v/>
      </c>
      <c r="W137" s="10" t="str">
        <f>IFERROR(IF($S137=$W$1,'2nd Open'!F137,""),"")</f>
        <v/>
      </c>
      <c r="X137" s="10" t="str">
        <f>IFERROR(IF(S137=$X$1,'2nd Open'!F137,""),"")</f>
        <v/>
      </c>
    </row>
    <row r="138" spans="1:24">
      <c r="A138" s="24" t="str">
        <f>IF(B138="","",Draw!F138)</f>
        <v/>
      </c>
      <c r="B138" s="25" t="str">
        <f>IFERROR(Draw!G138,"")</f>
        <v/>
      </c>
      <c r="C138" s="25" t="str">
        <f>IFERROR(Draw!H138,"")</f>
        <v/>
      </c>
      <c r="D138" s="82"/>
      <c r="E138" s="26">
        <v>1.37E-7</v>
      </c>
      <c r="F138" s="133" t="str">
        <f t="shared" si="30"/>
        <v/>
      </c>
      <c r="G138" s="133" t="str">
        <f t="shared" si="32"/>
        <v/>
      </c>
      <c r="S138" s="3" t="str">
        <f>IFERROR(VLOOKUP('2nd Open'!F138,$Z$3:$AA$7,2,TRUE),"")</f>
        <v/>
      </c>
      <c r="T138" s="10" t="str">
        <f>IFERROR(IF(S138=$T$1,'2nd Open'!F138,""),"")</f>
        <v/>
      </c>
      <c r="U138" s="10" t="str">
        <f>IFERROR(IF(S138=$U$1,'2nd Open'!F138,""),"")</f>
        <v/>
      </c>
      <c r="V138" s="10" t="str">
        <f>IFERROR(IF(S138=$V$1,'2nd Open'!F138,""),"")</f>
        <v/>
      </c>
      <c r="W138" s="10" t="str">
        <f>IFERROR(IF($S138=$W$1,'2nd Open'!F138,""),"")</f>
        <v/>
      </c>
      <c r="X138" s="10" t="str">
        <f>IFERROR(IF(S138=$X$1,'2nd Open'!F138,""),"")</f>
        <v/>
      </c>
    </row>
    <row r="139" spans="1:24">
      <c r="A139" s="36"/>
      <c r="B139" s="37"/>
      <c r="C139" s="37"/>
      <c r="D139" s="89"/>
      <c r="E139" s="26">
        <v>1.3799999999999999E-7</v>
      </c>
      <c r="F139" s="133" t="str">
        <f t="shared" si="30"/>
        <v/>
      </c>
      <c r="G139" s="133"/>
      <c r="S139" s="3" t="str">
        <f>IFERROR(VLOOKUP('2nd Open'!F139,$Z$3:$AA$7,2,TRUE),"")</f>
        <v/>
      </c>
      <c r="T139" s="10" t="str">
        <f>IFERROR(IF(S139=$T$1,'2nd Open'!F139,""),"")</f>
        <v/>
      </c>
      <c r="U139" s="10" t="str">
        <f>IFERROR(IF(S139=$U$1,'2nd Open'!F139,""),"")</f>
        <v/>
      </c>
      <c r="V139" s="10" t="str">
        <f>IFERROR(IF(S139=$V$1,'2nd Open'!F139,""),"")</f>
        <v/>
      </c>
      <c r="W139" s="10" t="str">
        <f>IFERROR(IF($S139=$W$1,'2nd Open'!F139,""),"")</f>
        <v/>
      </c>
      <c r="X139" s="10" t="str">
        <f>IFERROR(IF(S139=$X$1,'2nd Open'!F139,""),"")</f>
        <v/>
      </c>
    </row>
    <row r="140" spans="1:24">
      <c r="A140" s="24" t="str">
        <f>IF(B140="","",Draw!F140)</f>
        <v/>
      </c>
      <c r="B140" s="25" t="str">
        <f>IFERROR(Draw!G140,"")</f>
        <v/>
      </c>
      <c r="C140" s="25" t="str">
        <f>IFERROR(Draw!H140,"")</f>
        <v/>
      </c>
      <c r="D140" s="78"/>
      <c r="E140" s="26">
        <v>1.3899999999999999E-7</v>
      </c>
      <c r="F140" s="133" t="str">
        <f t="shared" si="30"/>
        <v/>
      </c>
      <c r="G140" s="133" t="str">
        <f t="shared" ref="G140" si="33">IF(OR(AND(D140&gt;1,D140&lt;1050),D140="nt",D140=""),"","Not a valid input")</f>
        <v/>
      </c>
      <c r="S140" s="3" t="str">
        <f>IFERROR(VLOOKUP('2nd Open'!F140,$Z$3:$AA$7,2,TRUE),"")</f>
        <v/>
      </c>
      <c r="T140" s="10" t="str">
        <f>IFERROR(IF(S140=$T$1,'2nd Open'!F140,""),"")</f>
        <v/>
      </c>
      <c r="U140" s="10" t="str">
        <f>IFERROR(IF(S140=$U$1,'2nd Open'!F140,""),"")</f>
        <v/>
      </c>
      <c r="V140" s="10" t="str">
        <f>IFERROR(IF(S140=$V$1,'2nd Open'!F140,""),"")</f>
        <v/>
      </c>
      <c r="W140" s="10" t="str">
        <f>IFERROR(IF($S140=$W$1,'2nd Open'!F140,""),"")</f>
        <v/>
      </c>
      <c r="X140" s="10" t="str">
        <f>IFERROR(IF(S140=$X$1,'2nd Open'!F140,""),"")</f>
        <v/>
      </c>
    </row>
    <row r="141" spans="1:24">
      <c r="A141" s="24" t="str">
        <f>IF(B141="","",Draw!F141)</f>
        <v/>
      </c>
      <c r="B141" s="25" t="str">
        <f>IFERROR(Draw!G141,"")</f>
        <v/>
      </c>
      <c r="C141" s="25" t="str">
        <f>IFERROR(Draw!H141,"")</f>
        <v/>
      </c>
      <c r="D141" s="79"/>
      <c r="E141" s="26">
        <v>1.4000000000000001E-7</v>
      </c>
      <c r="F141" s="133" t="str">
        <f t="shared" si="30"/>
        <v/>
      </c>
      <c r="G141" s="133" t="str">
        <f t="shared" si="32"/>
        <v/>
      </c>
      <c r="S141" s="3" t="str">
        <f>IFERROR(VLOOKUP('2nd Open'!F141,$Z$3:$AA$7,2,TRUE),"")</f>
        <v/>
      </c>
      <c r="T141" s="10" t="str">
        <f>IFERROR(IF(S141=$T$1,'2nd Open'!F141,""),"")</f>
        <v/>
      </c>
      <c r="U141" s="10" t="str">
        <f>IFERROR(IF(S141=$U$1,'2nd Open'!F141,""),"")</f>
        <v/>
      </c>
      <c r="V141" s="10" t="str">
        <f>IFERROR(IF(S141=$V$1,'2nd Open'!F141,""),"")</f>
        <v/>
      </c>
      <c r="W141" s="10" t="str">
        <f>IFERROR(IF($S141=$W$1,'2nd Open'!F141,""),"")</f>
        <v/>
      </c>
      <c r="X141" s="10" t="str">
        <f>IFERROR(IF(S141=$X$1,'2nd Open'!F141,""),"")</f>
        <v/>
      </c>
    </row>
    <row r="142" spans="1:24">
      <c r="A142" s="24" t="str">
        <f>IF(B142="","",Draw!F142)</f>
        <v/>
      </c>
      <c r="B142" s="25" t="str">
        <f>IFERROR(Draw!G142,"")</f>
        <v/>
      </c>
      <c r="C142" s="25" t="str">
        <f>IFERROR(Draw!H142,"")</f>
        <v/>
      </c>
      <c r="D142" s="80"/>
      <c r="E142" s="26">
        <v>1.4100000000000001E-7</v>
      </c>
      <c r="F142" s="133" t="str">
        <f t="shared" si="30"/>
        <v/>
      </c>
      <c r="G142" s="133" t="str">
        <f t="shared" si="32"/>
        <v/>
      </c>
      <c r="S142" s="3" t="str">
        <f>IFERROR(VLOOKUP('2nd Open'!F142,$Z$3:$AA$7,2,TRUE),"")</f>
        <v/>
      </c>
      <c r="T142" s="10" t="str">
        <f>IFERROR(IF(S142=$T$1,'2nd Open'!F142,""),"")</f>
        <v/>
      </c>
      <c r="U142" s="10" t="str">
        <f>IFERROR(IF(S142=$U$1,'2nd Open'!F142,""),"")</f>
        <v/>
      </c>
      <c r="V142" s="10" t="str">
        <f>IFERROR(IF(S142=$V$1,'2nd Open'!F142,""),"")</f>
        <v/>
      </c>
      <c r="W142" s="10" t="str">
        <f>IFERROR(IF($S142=$W$1,'2nd Open'!F142,""),"")</f>
        <v/>
      </c>
      <c r="X142" s="10" t="str">
        <f>IFERROR(IF(S142=$X$1,'2nd Open'!F142,""),"")</f>
        <v/>
      </c>
    </row>
    <row r="143" spans="1:24">
      <c r="A143" s="24" t="str">
        <f>IF(B143="","",Draw!F143)</f>
        <v/>
      </c>
      <c r="B143" s="25" t="str">
        <f>IFERROR(Draw!G143,"")</f>
        <v/>
      </c>
      <c r="C143" s="25" t="str">
        <f>IFERROR(Draw!H143,"")</f>
        <v/>
      </c>
      <c r="D143" s="81"/>
      <c r="E143" s="26">
        <v>1.42E-7</v>
      </c>
      <c r="F143" s="133" t="str">
        <f t="shared" si="30"/>
        <v/>
      </c>
      <c r="G143" s="133" t="str">
        <f t="shared" si="32"/>
        <v/>
      </c>
      <c r="S143" s="3" t="str">
        <f>IFERROR(VLOOKUP('2nd Open'!F143,$Z$3:$AA$7,2,TRUE),"")</f>
        <v/>
      </c>
      <c r="T143" s="10" t="str">
        <f>IFERROR(IF(S143=$T$1,'2nd Open'!F143,""),"")</f>
        <v/>
      </c>
      <c r="U143" s="10" t="str">
        <f>IFERROR(IF(S143=$U$1,'2nd Open'!F143,""),"")</f>
        <v/>
      </c>
      <c r="V143" s="10" t="str">
        <f>IFERROR(IF(S143=$V$1,'2nd Open'!F143,""),"")</f>
        <v/>
      </c>
      <c r="W143" s="10" t="str">
        <f>IFERROR(IF($S143=$W$1,'2nd Open'!F143,""),"")</f>
        <v/>
      </c>
      <c r="X143" s="10" t="str">
        <f>IFERROR(IF(S143=$X$1,'2nd Open'!F143,""),"")</f>
        <v/>
      </c>
    </row>
    <row r="144" spans="1:24">
      <c r="A144" s="24" t="str">
        <f>IF(B144="","",Draw!F144)</f>
        <v/>
      </c>
      <c r="B144" s="25" t="str">
        <f>IFERROR(Draw!G144,"")</f>
        <v/>
      </c>
      <c r="C144" s="25" t="str">
        <f>IFERROR(Draw!H144,"")</f>
        <v/>
      </c>
      <c r="D144" s="82"/>
      <c r="E144" s="26">
        <v>1.43E-7</v>
      </c>
      <c r="F144" s="133" t="str">
        <f t="shared" si="30"/>
        <v/>
      </c>
      <c r="G144" s="133" t="str">
        <f t="shared" si="32"/>
        <v/>
      </c>
      <c r="S144" s="3" t="str">
        <f>IFERROR(VLOOKUP('2nd Open'!F144,$Z$3:$AA$7,2,TRUE),"")</f>
        <v/>
      </c>
      <c r="T144" s="10" t="str">
        <f>IFERROR(IF(S144=$T$1,'2nd Open'!F144,""),"")</f>
        <v/>
      </c>
      <c r="U144" s="10" t="str">
        <f>IFERROR(IF(S144=$U$1,'2nd Open'!F144,""),"")</f>
        <v/>
      </c>
      <c r="V144" s="10" t="str">
        <f>IFERROR(IF(S144=$V$1,'2nd Open'!F144,""),"")</f>
        <v/>
      </c>
      <c r="W144" s="10" t="str">
        <f>IFERROR(IF($S144=$W$1,'2nd Open'!F144,""),"")</f>
        <v/>
      </c>
      <c r="X144" s="10" t="str">
        <f>IFERROR(IF(S144=$X$1,'2nd Open'!F144,""),"")</f>
        <v/>
      </c>
    </row>
    <row r="145" spans="1:24">
      <c r="A145" s="36"/>
      <c r="B145" s="37"/>
      <c r="C145" s="37"/>
      <c r="D145" s="89"/>
      <c r="E145" s="26">
        <v>1.4399999999999999E-7</v>
      </c>
      <c r="F145" s="133" t="str">
        <f t="shared" si="30"/>
        <v/>
      </c>
      <c r="G145" s="133"/>
      <c r="S145" s="3" t="str">
        <f>IFERROR(VLOOKUP('2nd Open'!F145,$Z$3:$AA$7,2,TRUE),"")</f>
        <v/>
      </c>
      <c r="T145" s="10" t="str">
        <f>IFERROR(IF(S145=$T$1,'2nd Open'!F145,""),"")</f>
        <v/>
      </c>
      <c r="U145" s="10" t="str">
        <f>IFERROR(IF(S145=$U$1,'2nd Open'!F145,""),"")</f>
        <v/>
      </c>
      <c r="V145" s="10" t="str">
        <f>IFERROR(IF(S145=$V$1,'2nd Open'!F145,""),"")</f>
        <v/>
      </c>
      <c r="W145" s="10" t="str">
        <f>IFERROR(IF($S145=$W$1,'2nd Open'!F145,""),"")</f>
        <v/>
      </c>
      <c r="X145" s="10" t="str">
        <f>IFERROR(IF(S145=$X$1,'2nd Open'!F145,""),"")</f>
        <v/>
      </c>
    </row>
    <row r="146" spans="1:24">
      <c r="A146" s="24" t="str">
        <f>IF(B146="","",Draw!F146)</f>
        <v/>
      </c>
      <c r="B146" s="25" t="str">
        <f>IFERROR(Draw!G146,"")</f>
        <v/>
      </c>
      <c r="C146" s="25" t="str">
        <f>IFERROR(Draw!H146,"")</f>
        <v/>
      </c>
      <c r="D146" s="78"/>
      <c r="E146" s="26">
        <v>1.4499999999999999E-7</v>
      </c>
      <c r="F146" s="133" t="str">
        <f t="shared" si="30"/>
        <v/>
      </c>
      <c r="G146" s="133" t="str">
        <f t="shared" ref="G146" si="34">IF(OR(AND(D146&gt;1,D146&lt;1050),D146="nt",D146=""),"","Not a valid input")</f>
        <v/>
      </c>
      <c r="S146" s="3" t="str">
        <f>IFERROR(VLOOKUP('2nd Open'!F146,$Z$3:$AA$7,2,TRUE),"")</f>
        <v/>
      </c>
      <c r="T146" s="10" t="str">
        <f>IFERROR(IF(S146=$T$1,'2nd Open'!F146,""),"")</f>
        <v/>
      </c>
      <c r="U146" s="10" t="str">
        <f>IFERROR(IF(S146=$U$1,'2nd Open'!F146,""),"")</f>
        <v/>
      </c>
      <c r="V146" s="10" t="str">
        <f>IFERROR(IF(S146=$V$1,'2nd Open'!F146,""),"")</f>
        <v/>
      </c>
      <c r="W146" s="10" t="str">
        <f>IFERROR(IF($S146=$W$1,'2nd Open'!F146,""),"")</f>
        <v/>
      </c>
      <c r="X146" s="10" t="str">
        <f>IFERROR(IF(S146=$X$1,'2nd Open'!F146,""),"")</f>
        <v/>
      </c>
    </row>
    <row r="147" spans="1:24">
      <c r="A147" s="24" t="str">
        <f>IF(B147="","",Draw!F147)</f>
        <v/>
      </c>
      <c r="B147" s="25" t="str">
        <f>IFERROR(Draw!G147,"")</f>
        <v/>
      </c>
      <c r="C147" s="25" t="str">
        <f>IFERROR(Draw!H147,"")</f>
        <v/>
      </c>
      <c r="D147" s="79"/>
      <c r="E147" s="26">
        <v>1.4600000000000001E-7</v>
      </c>
      <c r="F147" s="133" t="str">
        <f t="shared" si="30"/>
        <v/>
      </c>
      <c r="G147" s="133" t="str">
        <f t="shared" si="32"/>
        <v/>
      </c>
      <c r="S147" s="3" t="str">
        <f>IFERROR(VLOOKUP('2nd Open'!F147,$Z$3:$AA$7,2,TRUE),"")</f>
        <v/>
      </c>
      <c r="T147" s="10" t="str">
        <f>IFERROR(IF(S147=$T$1,'2nd Open'!F147,""),"")</f>
        <v/>
      </c>
      <c r="U147" s="10" t="str">
        <f>IFERROR(IF(S147=$U$1,'2nd Open'!F147,""),"")</f>
        <v/>
      </c>
      <c r="V147" s="10" t="str">
        <f>IFERROR(IF(S147=$V$1,'2nd Open'!F147,""),"")</f>
        <v/>
      </c>
      <c r="W147" s="10" t="str">
        <f>IFERROR(IF($S147=$W$1,'2nd Open'!F147,""),"")</f>
        <v/>
      </c>
      <c r="X147" s="10" t="str">
        <f>IFERROR(IF(S147=$X$1,'2nd Open'!F147,""),"")</f>
        <v/>
      </c>
    </row>
    <row r="148" spans="1:24">
      <c r="A148" s="24" t="str">
        <f>IF(B148="","",Draw!F148)</f>
        <v/>
      </c>
      <c r="B148" s="25" t="str">
        <f>IFERROR(Draw!G148,"")</f>
        <v/>
      </c>
      <c r="C148" s="25" t="str">
        <f>IFERROR(Draw!H148,"")</f>
        <v/>
      </c>
      <c r="D148" s="80"/>
      <c r="E148" s="26">
        <v>1.4700000000000001E-7</v>
      </c>
      <c r="F148" s="133" t="str">
        <f t="shared" si="30"/>
        <v/>
      </c>
      <c r="G148" s="133" t="str">
        <f t="shared" si="32"/>
        <v/>
      </c>
      <c r="S148" s="3" t="str">
        <f>IFERROR(VLOOKUP('2nd Open'!F148,$Z$3:$AA$7,2,TRUE),"")</f>
        <v/>
      </c>
      <c r="T148" s="10" t="str">
        <f>IFERROR(IF(S148=$T$1,'2nd Open'!F148,""),"")</f>
        <v/>
      </c>
      <c r="U148" s="10" t="str">
        <f>IFERROR(IF(S148=$U$1,'2nd Open'!F148,""),"")</f>
        <v/>
      </c>
      <c r="V148" s="10" t="str">
        <f>IFERROR(IF(S148=$V$1,'2nd Open'!F148,""),"")</f>
        <v/>
      </c>
      <c r="W148" s="10" t="str">
        <f>IFERROR(IF($S148=$W$1,'2nd Open'!F148,""),"")</f>
        <v/>
      </c>
      <c r="X148" s="10" t="str">
        <f>IFERROR(IF(S148=$X$1,'2nd Open'!F148,""),"")</f>
        <v/>
      </c>
    </row>
    <row r="149" spans="1:24">
      <c r="A149" s="24" t="str">
        <f>IF(B149="","",Draw!F149)</f>
        <v/>
      </c>
      <c r="B149" s="25" t="str">
        <f>IFERROR(Draw!G149,"")</f>
        <v/>
      </c>
      <c r="C149" s="25" t="str">
        <f>IFERROR(Draw!H149,"")</f>
        <v/>
      </c>
      <c r="D149" s="81"/>
      <c r="E149" s="26">
        <v>1.48E-7</v>
      </c>
      <c r="F149" s="133" t="str">
        <f t="shared" si="30"/>
        <v/>
      </c>
      <c r="G149" s="133" t="str">
        <f t="shared" si="32"/>
        <v/>
      </c>
      <c r="S149" s="3" t="str">
        <f>IFERROR(VLOOKUP('2nd Open'!F149,$Z$3:$AA$7,2,TRUE),"")</f>
        <v/>
      </c>
      <c r="T149" s="10" t="str">
        <f>IFERROR(IF(S149=$T$1,'2nd Open'!F149,""),"")</f>
        <v/>
      </c>
      <c r="U149" s="10" t="str">
        <f>IFERROR(IF(S149=$U$1,'2nd Open'!F149,""),"")</f>
        <v/>
      </c>
      <c r="V149" s="10" t="str">
        <f>IFERROR(IF(S149=$V$1,'2nd Open'!F149,""),"")</f>
        <v/>
      </c>
      <c r="W149" s="10" t="str">
        <f>IFERROR(IF($S149=$W$1,'2nd Open'!F149,""),"")</f>
        <v/>
      </c>
      <c r="X149" s="10" t="str">
        <f>IFERROR(IF(S149=$X$1,'2nd Open'!F149,""),"")</f>
        <v/>
      </c>
    </row>
    <row r="150" spans="1:24">
      <c r="A150" s="24" t="str">
        <f>IF(B150="","",Draw!F150)</f>
        <v/>
      </c>
      <c r="B150" s="25" t="str">
        <f>IFERROR(Draw!G150,"")</f>
        <v/>
      </c>
      <c r="C150" s="25" t="str">
        <f>IFERROR(Draw!H150,"")</f>
        <v/>
      </c>
      <c r="D150" s="82"/>
      <c r="E150" s="26">
        <v>1.49E-7</v>
      </c>
      <c r="F150" s="133" t="str">
        <f t="shared" si="30"/>
        <v/>
      </c>
      <c r="G150" s="133" t="str">
        <f t="shared" si="32"/>
        <v/>
      </c>
      <c r="S150" s="3" t="str">
        <f>IFERROR(VLOOKUP('2nd Open'!F150,$Z$3:$AA$7,2,TRUE),"")</f>
        <v/>
      </c>
      <c r="T150" s="10" t="str">
        <f>IFERROR(IF(S150=$T$1,'2nd Open'!F150,""),"")</f>
        <v/>
      </c>
      <c r="U150" s="10" t="str">
        <f>IFERROR(IF(S150=$U$1,'2nd Open'!F150,""),"")</f>
        <v/>
      </c>
      <c r="V150" s="10" t="str">
        <f>IFERROR(IF(S150=$V$1,'2nd Open'!F150,""),"")</f>
        <v/>
      </c>
      <c r="W150" s="10" t="str">
        <f>IFERROR(IF($S150=$W$1,'2nd Open'!F150,""),"")</f>
        <v/>
      </c>
      <c r="X150" s="10" t="str">
        <f>IFERROR(IF(S150=$X$1,'2nd Open'!F150,""),"")</f>
        <v/>
      </c>
    </row>
    <row r="151" spans="1:24">
      <c r="A151" s="36"/>
      <c r="B151" s="37"/>
      <c r="C151" s="37"/>
      <c r="D151" s="89"/>
      <c r="E151" s="26">
        <v>1.4999999999999999E-7</v>
      </c>
      <c r="F151" s="133" t="str">
        <f t="shared" si="30"/>
        <v/>
      </c>
      <c r="G151" s="133"/>
      <c r="S151" s="3" t="str">
        <f>IFERROR(VLOOKUP('2nd Open'!F151,$Z$3:$AA$7,2,TRUE),"")</f>
        <v/>
      </c>
      <c r="T151" s="10" t="str">
        <f>IFERROR(IF(S151=$T$1,'2nd Open'!F151,""),"")</f>
        <v/>
      </c>
      <c r="U151" s="10" t="str">
        <f>IFERROR(IF(S151=$U$1,'2nd Open'!F151,""),"")</f>
        <v/>
      </c>
      <c r="V151" s="10" t="str">
        <f>IFERROR(IF(S151=$V$1,'2nd Open'!F151,""),"")</f>
        <v/>
      </c>
      <c r="W151" s="10" t="str">
        <f>IFERROR(IF($S151=$W$1,'2nd Open'!F151,""),"")</f>
        <v/>
      </c>
      <c r="X151" s="10" t="str">
        <f>IFERROR(IF(S151=$X$1,'2nd Open'!F151,""),"")</f>
        <v/>
      </c>
    </row>
    <row r="152" spans="1:24">
      <c r="A152" s="24" t="str">
        <f>IF(B152="","",Draw!F152)</f>
        <v/>
      </c>
      <c r="B152" s="25" t="str">
        <f>IFERROR(Draw!G152,"")</f>
        <v/>
      </c>
      <c r="C152" s="25" t="str">
        <f>IFERROR(Draw!H152,"")</f>
        <v/>
      </c>
      <c r="D152" s="78"/>
      <c r="E152" s="26">
        <v>1.5099999999999999E-7</v>
      </c>
      <c r="F152" s="133" t="str">
        <f t="shared" si="30"/>
        <v/>
      </c>
      <c r="G152" s="133" t="str">
        <f t="shared" ref="G152" si="35">IF(OR(AND(D152&gt;1,D152&lt;1050),D152="nt",D152=""),"","Not a valid input")</f>
        <v/>
      </c>
      <c r="S152" s="3" t="str">
        <f>IFERROR(VLOOKUP('2nd Open'!F152,$Z$3:$AA$7,2,TRUE),"")</f>
        <v/>
      </c>
      <c r="T152" s="10" t="str">
        <f>IFERROR(IF(S152=$T$1,'2nd Open'!F152,""),"")</f>
        <v/>
      </c>
      <c r="U152" s="10" t="str">
        <f>IFERROR(IF(S152=$U$1,'2nd Open'!F152,""),"")</f>
        <v/>
      </c>
      <c r="V152" s="10" t="str">
        <f>IFERROR(IF(S152=$V$1,'2nd Open'!F152,""),"")</f>
        <v/>
      </c>
      <c r="W152" s="10" t="str">
        <f>IFERROR(IF($S152=$W$1,'2nd Open'!F152,""),"")</f>
        <v/>
      </c>
      <c r="X152" s="10" t="str">
        <f>IFERROR(IF(S152=$X$1,'2nd Open'!F152,""),"")</f>
        <v/>
      </c>
    </row>
    <row r="153" spans="1:24">
      <c r="A153" s="24" t="str">
        <f>IF(B153="","",Draw!F153)</f>
        <v/>
      </c>
      <c r="B153" s="25" t="str">
        <f>IFERROR(Draw!G153,"")</f>
        <v/>
      </c>
      <c r="C153" s="25" t="str">
        <f>IFERROR(Draw!H153,"")</f>
        <v/>
      </c>
      <c r="D153" s="79"/>
      <c r="E153" s="26">
        <v>1.5200000000000001E-7</v>
      </c>
      <c r="F153" s="133" t="str">
        <f t="shared" si="30"/>
        <v/>
      </c>
      <c r="G153" s="133" t="str">
        <f t="shared" si="32"/>
        <v/>
      </c>
      <c r="S153" s="3" t="str">
        <f>IFERROR(VLOOKUP('2nd Open'!F153,$Z$3:$AA$7,2,TRUE),"")</f>
        <v/>
      </c>
      <c r="T153" s="10" t="str">
        <f>IFERROR(IF(S153=$T$1,'2nd Open'!F153,""),"")</f>
        <v/>
      </c>
      <c r="U153" s="10" t="str">
        <f>IFERROR(IF(S153=$U$1,'2nd Open'!F153,""),"")</f>
        <v/>
      </c>
      <c r="V153" s="10" t="str">
        <f>IFERROR(IF(S153=$V$1,'2nd Open'!F153,""),"")</f>
        <v/>
      </c>
      <c r="W153" s="10" t="str">
        <f>IFERROR(IF($S153=$W$1,'2nd Open'!F153,""),"")</f>
        <v/>
      </c>
      <c r="X153" s="10" t="str">
        <f>IFERROR(IF(S153=$X$1,'2nd Open'!F153,""),"")</f>
        <v/>
      </c>
    </row>
    <row r="154" spans="1:24">
      <c r="A154" s="24" t="str">
        <f>IF(B154="","",Draw!F154)</f>
        <v/>
      </c>
      <c r="B154" s="25" t="str">
        <f>IFERROR(Draw!G154,"")</f>
        <v/>
      </c>
      <c r="C154" s="25" t="str">
        <f>IFERROR(Draw!H154,"")</f>
        <v/>
      </c>
      <c r="D154" s="80"/>
      <c r="E154" s="26">
        <v>1.5300000000000001E-7</v>
      </c>
      <c r="F154" s="133" t="str">
        <f t="shared" si="30"/>
        <v/>
      </c>
      <c r="G154" s="133" t="str">
        <f t="shared" si="32"/>
        <v/>
      </c>
      <c r="S154" s="3" t="str">
        <f>IFERROR(VLOOKUP('2nd Open'!F154,$Z$3:$AA$7,2,TRUE),"")</f>
        <v/>
      </c>
      <c r="T154" s="10" t="str">
        <f>IFERROR(IF(S154=$T$1,'2nd Open'!F154,""),"")</f>
        <v/>
      </c>
      <c r="U154" s="10" t="str">
        <f>IFERROR(IF(S154=$U$1,'2nd Open'!F154,""),"")</f>
        <v/>
      </c>
      <c r="V154" s="10" t="str">
        <f>IFERROR(IF(S154=$V$1,'2nd Open'!F154,""),"")</f>
        <v/>
      </c>
      <c r="W154" s="10" t="str">
        <f>IFERROR(IF($S154=$W$1,'2nd Open'!F154,""),"")</f>
        <v/>
      </c>
      <c r="X154" s="10" t="str">
        <f>IFERROR(IF(S154=$X$1,'2nd Open'!F154,""),"")</f>
        <v/>
      </c>
    </row>
    <row r="155" spans="1:24">
      <c r="A155" s="24" t="str">
        <f>IF(B155="","",Draw!F155)</f>
        <v/>
      </c>
      <c r="B155" s="25" t="str">
        <f>IFERROR(Draw!G155,"")</f>
        <v/>
      </c>
      <c r="C155" s="25" t="str">
        <f>IFERROR(Draw!H155,"")</f>
        <v/>
      </c>
      <c r="D155" s="81"/>
      <c r="E155" s="26">
        <v>1.54E-7</v>
      </c>
      <c r="F155" s="133" t="str">
        <f t="shared" si="30"/>
        <v/>
      </c>
      <c r="G155" s="133" t="str">
        <f t="shared" si="32"/>
        <v/>
      </c>
      <c r="S155" s="3" t="str">
        <f>IFERROR(VLOOKUP('2nd Open'!F155,$Z$3:$AA$7,2,TRUE),"")</f>
        <v/>
      </c>
      <c r="T155" s="10" t="str">
        <f>IFERROR(IF(S155=$T$1,'2nd Open'!F155,""),"")</f>
        <v/>
      </c>
      <c r="U155" s="10" t="str">
        <f>IFERROR(IF(S155=$U$1,'2nd Open'!F155,""),"")</f>
        <v/>
      </c>
      <c r="V155" s="10" t="str">
        <f>IFERROR(IF(S155=$V$1,'2nd Open'!F155,""),"")</f>
        <v/>
      </c>
      <c r="W155" s="10" t="str">
        <f>IFERROR(IF($S155=$W$1,'2nd Open'!F155,""),"")</f>
        <v/>
      </c>
      <c r="X155" s="10" t="str">
        <f>IFERROR(IF(S155=$X$1,'2nd Open'!F155,""),"")</f>
        <v/>
      </c>
    </row>
    <row r="156" spans="1:24">
      <c r="A156" s="24" t="str">
        <f>IF(B156="","",Draw!F156)</f>
        <v/>
      </c>
      <c r="B156" s="25" t="str">
        <f>IFERROR(Draw!G156,"")</f>
        <v/>
      </c>
      <c r="C156" s="25" t="str">
        <f>IFERROR(Draw!H156,"")</f>
        <v/>
      </c>
      <c r="D156" s="82"/>
      <c r="E156" s="26">
        <v>1.55E-7</v>
      </c>
      <c r="F156" s="133" t="str">
        <f t="shared" si="30"/>
        <v/>
      </c>
      <c r="G156" s="133" t="str">
        <f t="shared" si="32"/>
        <v/>
      </c>
      <c r="S156" s="3" t="str">
        <f>IFERROR(VLOOKUP('2nd Open'!F156,$Z$3:$AA$7,2,TRUE),"")</f>
        <v/>
      </c>
      <c r="T156" s="10" t="str">
        <f>IFERROR(IF(S156=$T$1,'2nd Open'!F156,""),"")</f>
        <v/>
      </c>
      <c r="U156" s="10" t="str">
        <f>IFERROR(IF(S156=$U$1,'2nd Open'!F156,""),"")</f>
        <v/>
      </c>
      <c r="V156" s="10" t="str">
        <f>IFERROR(IF(S156=$V$1,'2nd Open'!F156,""),"")</f>
        <v/>
      </c>
      <c r="W156" s="10" t="str">
        <f>IFERROR(IF($S156=$W$1,'2nd Open'!F156,""),"")</f>
        <v/>
      </c>
      <c r="X156" s="10" t="str">
        <f>IFERROR(IF(S156=$X$1,'2nd Open'!F156,""),"")</f>
        <v/>
      </c>
    </row>
    <row r="157" spans="1:24">
      <c r="A157" s="36"/>
      <c r="B157" s="37"/>
      <c r="C157" s="37"/>
      <c r="D157" s="89"/>
      <c r="E157" s="26">
        <v>1.5599999999999999E-7</v>
      </c>
      <c r="F157" s="133" t="str">
        <f t="shared" si="30"/>
        <v/>
      </c>
      <c r="G157" s="133"/>
      <c r="S157" s="3" t="str">
        <f>IFERROR(VLOOKUP('2nd Open'!F157,$Z$3:$AA$7,2,TRUE),"")</f>
        <v/>
      </c>
      <c r="T157" s="10" t="str">
        <f>IFERROR(IF(S157=$T$1,'2nd Open'!F157,""),"")</f>
        <v/>
      </c>
      <c r="U157" s="10" t="str">
        <f>IFERROR(IF(S157=$U$1,'2nd Open'!F157,""),"")</f>
        <v/>
      </c>
      <c r="V157" s="10" t="str">
        <f>IFERROR(IF(S157=$V$1,'2nd Open'!F157,""),"")</f>
        <v/>
      </c>
      <c r="W157" s="10" t="str">
        <f>IFERROR(IF($S157=$W$1,'2nd Open'!F157,""),"")</f>
        <v/>
      </c>
      <c r="X157" s="10" t="str">
        <f>IFERROR(IF(S157=$X$1,'2nd Open'!F157,""),"")</f>
        <v/>
      </c>
    </row>
    <row r="158" spans="1:24">
      <c r="A158" s="24" t="str">
        <f>IF(B158="","",Draw!F158)</f>
        <v/>
      </c>
      <c r="B158" s="25" t="str">
        <f>IFERROR(Draw!G158,"")</f>
        <v/>
      </c>
      <c r="C158" s="25" t="str">
        <f>IFERROR(Draw!H158,"")</f>
        <v/>
      </c>
      <c r="D158" s="78"/>
      <c r="E158" s="26">
        <v>1.5699999999999999E-7</v>
      </c>
      <c r="F158" s="133" t="str">
        <f t="shared" si="30"/>
        <v/>
      </c>
      <c r="G158" s="133" t="str">
        <f t="shared" ref="G158" si="36">IF(OR(AND(D158&gt;1,D158&lt;1050),D158="nt",D158=""),"","Not a valid input")</f>
        <v/>
      </c>
      <c r="S158" s="3" t="str">
        <f>IFERROR(VLOOKUP('2nd Open'!F158,$Z$3:$AA$7,2,TRUE),"")</f>
        <v/>
      </c>
      <c r="T158" s="10" t="str">
        <f>IFERROR(IF(S158=$T$1,'2nd Open'!F158,""),"")</f>
        <v/>
      </c>
      <c r="U158" s="10" t="str">
        <f>IFERROR(IF(S158=$U$1,'2nd Open'!F158,""),"")</f>
        <v/>
      </c>
      <c r="V158" s="10" t="str">
        <f>IFERROR(IF(S158=$V$1,'2nd Open'!F158,""),"")</f>
        <v/>
      </c>
      <c r="W158" s="10" t="str">
        <f>IFERROR(IF($S158=$W$1,'2nd Open'!F158,""),"")</f>
        <v/>
      </c>
      <c r="X158" s="10" t="str">
        <f>IFERROR(IF(S158=$X$1,'2nd Open'!F158,""),"")</f>
        <v/>
      </c>
    </row>
    <row r="159" spans="1:24">
      <c r="A159" s="24" t="str">
        <f>IF(B159="","",Draw!F159)</f>
        <v/>
      </c>
      <c r="B159" s="25" t="str">
        <f>IFERROR(Draw!G159,"")</f>
        <v/>
      </c>
      <c r="C159" s="25" t="str">
        <f>IFERROR(Draw!H159,"")</f>
        <v/>
      </c>
      <c r="D159" s="79"/>
      <c r="E159" s="26">
        <v>1.5800000000000001E-7</v>
      </c>
      <c r="F159" s="133" t="str">
        <f t="shared" si="30"/>
        <v/>
      </c>
      <c r="G159" s="133" t="str">
        <f t="shared" si="32"/>
        <v/>
      </c>
      <c r="S159" s="3" t="str">
        <f>IFERROR(VLOOKUP('2nd Open'!F159,$Z$3:$AA$7,2,TRUE),"")</f>
        <v/>
      </c>
      <c r="T159" s="10" t="str">
        <f>IFERROR(IF(S159=$T$1,'2nd Open'!F159,""),"")</f>
        <v/>
      </c>
      <c r="U159" s="10" t="str">
        <f>IFERROR(IF(S159=$U$1,'2nd Open'!F159,""),"")</f>
        <v/>
      </c>
      <c r="V159" s="10" t="str">
        <f>IFERROR(IF(S159=$V$1,'2nd Open'!F159,""),"")</f>
        <v/>
      </c>
      <c r="W159" s="10" t="str">
        <f>IFERROR(IF($S159=$W$1,'2nd Open'!F159,""),"")</f>
        <v/>
      </c>
      <c r="X159" s="10" t="str">
        <f>IFERROR(IF(S159=$X$1,'2nd Open'!F159,""),"")</f>
        <v/>
      </c>
    </row>
    <row r="160" spans="1:24">
      <c r="A160" s="24" t="str">
        <f>IF(B160="","",Draw!F160)</f>
        <v/>
      </c>
      <c r="B160" s="25" t="str">
        <f>IFERROR(Draw!G160,"")</f>
        <v/>
      </c>
      <c r="C160" s="25" t="str">
        <f>IFERROR(Draw!H160,"")</f>
        <v/>
      </c>
      <c r="D160" s="80"/>
      <c r="E160" s="26">
        <v>1.5900000000000001E-7</v>
      </c>
      <c r="F160" s="133" t="str">
        <f t="shared" si="30"/>
        <v/>
      </c>
      <c r="G160" s="133" t="str">
        <f t="shared" si="32"/>
        <v/>
      </c>
      <c r="S160" s="3" t="str">
        <f>IFERROR(VLOOKUP('2nd Open'!F160,$Z$3:$AA$7,2,TRUE),"")</f>
        <v/>
      </c>
      <c r="T160" s="10" t="str">
        <f>IFERROR(IF(S160=$T$1,'2nd Open'!F160,""),"")</f>
        <v/>
      </c>
      <c r="U160" s="10" t="str">
        <f>IFERROR(IF(S160=$U$1,'2nd Open'!F160,""),"")</f>
        <v/>
      </c>
      <c r="V160" s="10" t="str">
        <f>IFERROR(IF(S160=$V$1,'2nd Open'!F160,""),"")</f>
        <v/>
      </c>
      <c r="W160" s="10" t="str">
        <f>IFERROR(IF($S160=$W$1,'2nd Open'!F160,""),"")</f>
        <v/>
      </c>
      <c r="X160" s="10" t="str">
        <f>IFERROR(IF(S160=$X$1,'2nd Open'!F160,""),"")</f>
        <v/>
      </c>
    </row>
    <row r="161" spans="1:24">
      <c r="A161" s="24" t="str">
        <f>IF(B161="","",Draw!F161)</f>
        <v/>
      </c>
      <c r="B161" s="25" t="str">
        <f>IFERROR(Draw!G161,"")</f>
        <v/>
      </c>
      <c r="C161" s="25" t="str">
        <f>IFERROR(Draw!H161,"")</f>
        <v/>
      </c>
      <c r="D161" s="81"/>
      <c r="E161" s="26">
        <v>1.6E-7</v>
      </c>
      <c r="F161" s="133" t="str">
        <f t="shared" si="30"/>
        <v/>
      </c>
      <c r="G161" s="133" t="str">
        <f t="shared" si="32"/>
        <v/>
      </c>
      <c r="S161" s="3" t="str">
        <f>IFERROR(VLOOKUP('2nd Open'!F161,$Z$3:$AA$7,2,TRUE),"")</f>
        <v/>
      </c>
      <c r="T161" s="10" t="str">
        <f>IFERROR(IF(S161=$T$1,'2nd Open'!F161,""),"")</f>
        <v/>
      </c>
      <c r="U161" s="10" t="str">
        <f>IFERROR(IF(S161=$U$1,'2nd Open'!F161,""),"")</f>
        <v/>
      </c>
      <c r="V161" s="10" t="str">
        <f>IFERROR(IF(S161=$V$1,'2nd Open'!F161,""),"")</f>
        <v/>
      </c>
      <c r="W161" s="10" t="str">
        <f>IFERROR(IF($S161=$W$1,'2nd Open'!F161,""),"")</f>
        <v/>
      </c>
      <c r="X161" s="10" t="str">
        <f>IFERROR(IF(S161=$X$1,'2nd Open'!F161,""),"")</f>
        <v/>
      </c>
    </row>
    <row r="162" spans="1:24">
      <c r="A162" s="24" t="str">
        <f>IF(B162="","",Draw!F162)</f>
        <v/>
      </c>
      <c r="B162" s="25" t="str">
        <f>IFERROR(Draw!G162,"")</f>
        <v/>
      </c>
      <c r="C162" s="25" t="str">
        <f>IFERROR(Draw!H162,"")</f>
        <v/>
      </c>
      <c r="D162" s="82"/>
      <c r="E162" s="26">
        <v>1.61E-7</v>
      </c>
      <c r="F162" s="133" t="str">
        <f t="shared" si="30"/>
        <v/>
      </c>
      <c r="G162" s="133" t="str">
        <f t="shared" si="32"/>
        <v/>
      </c>
      <c r="S162" s="3" t="str">
        <f>IFERROR(VLOOKUP('2nd Open'!F162,$Z$3:$AA$7,2,TRUE),"")</f>
        <v/>
      </c>
      <c r="T162" s="10" t="str">
        <f>IFERROR(IF(S162=$T$1,'2nd Open'!F162,""),"")</f>
        <v/>
      </c>
      <c r="U162" s="10" t="str">
        <f>IFERROR(IF(S162=$U$1,'2nd Open'!F162,""),"")</f>
        <v/>
      </c>
      <c r="V162" s="10" t="str">
        <f>IFERROR(IF(S162=$V$1,'2nd Open'!F162,""),"")</f>
        <v/>
      </c>
      <c r="W162" s="10" t="str">
        <f>IFERROR(IF($S162=$W$1,'2nd Open'!F162,""),"")</f>
        <v/>
      </c>
      <c r="X162" s="10" t="str">
        <f>IFERROR(IF(S162=$X$1,'2nd Open'!F162,""),"")</f>
        <v/>
      </c>
    </row>
    <row r="163" spans="1:24">
      <c r="A163" s="36"/>
      <c r="B163" s="37"/>
      <c r="C163" s="37"/>
      <c r="D163" s="89"/>
      <c r="E163" s="26">
        <v>1.6199999999999999E-7</v>
      </c>
      <c r="F163" s="133" t="str">
        <f t="shared" si="30"/>
        <v/>
      </c>
      <c r="G163" s="133"/>
      <c r="S163" s="3" t="str">
        <f>IFERROR(VLOOKUP('2nd Open'!F163,$Z$3:$AA$7,2,TRUE),"")</f>
        <v/>
      </c>
      <c r="T163" s="10" t="str">
        <f>IFERROR(IF(S163=$T$1,'2nd Open'!F163,""),"")</f>
        <v/>
      </c>
      <c r="U163" s="10" t="str">
        <f>IFERROR(IF(S163=$U$1,'2nd Open'!F163,""),"")</f>
        <v/>
      </c>
      <c r="V163" s="10" t="str">
        <f>IFERROR(IF(S163=$V$1,'2nd Open'!F163,""),"")</f>
        <v/>
      </c>
      <c r="W163" s="10" t="str">
        <f>IFERROR(IF($S163=$W$1,'2nd Open'!F163,""),"")</f>
        <v/>
      </c>
      <c r="X163" s="10" t="str">
        <f>IFERROR(IF(S163=$X$1,'2nd Open'!F163,""),"")</f>
        <v/>
      </c>
    </row>
    <row r="164" spans="1:24">
      <c r="A164" s="24" t="str">
        <f>IF(B164="","",Draw!F164)</f>
        <v/>
      </c>
      <c r="B164" s="25" t="str">
        <f>IFERROR(Draw!G164,"")</f>
        <v/>
      </c>
      <c r="C164" s="25" t="str">
        <f>IFERROR(Draw!H164,"")</f>
        <v/>
      </c>
      <c r="D164" s="78"/>
      <c r="E164" s="26">
        <v>1.6299999999999999E-7</v>
      </c>
      <c r="F164" s="133" t="str">
        <f t="shared" si="30"/>
        <v/>
      </c>
      <c r="G164" s="133" t="str">
        <f t="shared" ref="G164" si="37">IF(OR(AND(D164&gt;1,D164&lt;1050),D164="nt",D164=""),"","Not a valid input")</f>
        <v/>
      </c>
      <c r="S164" s="3" t="str">
        <f>IFERROR(VLOOKUP('2nd Open'!F164,$Z$3:$AA$7,2,TRUE),"")</f>
        <v/>
      </c>
      <c r="T164" s="10" t="str">
        <f>IFERROR(IF(S164=$T$1,'2nd Open'!F164,""),"")</f>
        <v/>
      </c>
      <c r="U164" s="10" t="str">
        <f>IFERROR(IF(S164=$U$1,'2nd Open'!F164,""),"")</f>
        <v/>
      </c>
      <c r="V164" s="10" t="str">
        <f>IFERROR(IF(S164=$V$1,'2nd Open'!F164,""),"")</f>
        <v/>
      </c>
      <c r="W164" s="10" t="str">
        <f>IFERROR(IF($S164=$W$1,'2nd Open'!F164,""),"")</f>
        <v/>
      </c>
      <c r="X164" s="10" t="str">
        <f>IFERROR(IF(S164=$X$1,'2nd Open'!F164,""),"")</f>
        <v/>
      </c>
    </row>
    <row r="165" spans="1:24">
      <c r="A165" s="24" t="str">
        <f>IF(B165="","",Draw!F165)</f>
        <v/>
      </c>
      <c r="B165" s="25" t="str">
        <f>IFERROR(Draw!G165,"")</f>
        <v/>
      </c>
      <c r="C165" s="25" t="str">
        <f>IFERROR(Draw!H165,"")</f>
        <v/>
      </c>
      <c r="D165" s="79"/>
      <c r="E165" s="26">
        <v>1.6400000000000001E-7</v>
      </c>
      <c r="F165" s="133" t="str">
        <f t="shared" si="30"/>
        <v/>
      </c>
      <c r="G165" s="133" t="str">
        <f t="shared" si="32"/>
        <v/>
      </c>
      <c r="S165" s="3" t="str">
        <f>IFERROR(VLOOKUP('2nd Open'!F165,$Z$3:$AA$7,2,TRUE),"")</f>
        <v/>
      </c>
      <c r="T165" s="10" t="str">
        <f>IFERROR(IF(S165=$T$1,'2nd Open'!F165,""),"")</f>
        <v/>
      </c>
      <c r="U165" s="10" t="str">
        <f>IFERROR(IF(S165=$U$1,'2nd Open'!F165,""),"")</f>
        <v/>
      </c>
      <c r="V165" s="10" t="str">
        <f>IFERROR(IF(S165=$V$1,'2nd Open'!F165,""),"")</f>
        <v/>
      </c>
      <c r="W165" s="10" t="str">
        <f>IFERROR(IF($S165=$W$1,'2nd Open'!F165,""),"")</f>
        <v/>
      </c>
      <c r="X165" s="10" t="str">
        <f>IFERROR(IF(S165=$X$1,'2nd Open'!F165,""),"")</f>
        <v/>
      </c>
    </row>
    <row r="166" spans="1:24">
      <c r="A166" s="24" t="str">
        <f>IF(B166="","",Draw!F166)</f>
        <v/>
      </c>
      <c r="B166" s="25" t="str">
        <f>IFERROR(Draw!G166,"")</f>
        <v/>
      </c>
      <c r="C166" s="25" t="str">
        <f>IFERROR(Draw!H166,"")</f>
        <v/>
      </c>
      <c r="D166" s="80"/>
      <c r="E166" s="26">
        <v>1.6500000000000001E-7</v>
      </c>
      <c r="F166" s="133" t="str">
        <f t="shared" si="30"/>
        <v/>
      </c>
      <c r="G166" s="133" t="str">
        <f t="shared" si="32"/>
        <v/>
      </c>
      <c r="S166" s="3" t="str">
        <f>IFERROR(VLOOKUP('2nd Open'!F166,$Z$3:$AA$7,2,TRUE),"")</f>
        <v/>
      </c>
      <c r="T166" s="10" t="str">
        <f>IFERROR(IF(S166=$T$1,'2nd Open'!F166,""),"")</f>
        <v/>
      </c>
      <c r="U166" s="10" t="str">
        <f>IFERROR(IF(S166=$U$1,'2nd Open'!F166,""),"")</f>
        <v/>
      </c>
      <c r="V166" s="10" t="str">
        <f>IFERROR(IF(S166=$V$1,'2nd Open'!F166,""),"")</f>
        <v/>
      </c>
      <c r="W166" s="10" t="str">
        <f>IFERROR(IF($S166=$W$1,'2nd Open'!F166,""),"")</f>
        <v/>
      </c>
      <c r="X166" s="10" t="str">
        <f>IFERROR(IF(S166=$X$1,'2nd Open'!F166,""),"")</f>
        <v/>
      </c>
    </row>
    <row r="167" spans="1:24">
      <c r="A167" s="24" t="str">
        <f>IF(B167="","",Draw!F167)</f>
        <v/>
      </c>
      <c r="B167" s="25" t="str">
        <f>IFERROR(Draw!G167,"")</f>
        <v/>
      </c>
      <c r="C167" s="25" t="str">
        <f>IFERROR(Draw!H167,"")</f>
        <v/>
      </c>
      <c r="D167" s="81"/>
      <c r="E167" s="26">
        <v>1.66E-7</v>
      </c>
      <c r="F167" s="133" t="str">
        <f t="shared" si="30"/>
        <v/>
      </c>
      <c r="G167" s="133" t="str">
        <f t="shared" si="32"/>
        <v/>
      </c>
      <c r="S167" s="3" t="str">
        <f>IFERROR(VLOOKUP('2nd Open'!F167,$Z$3:$AA$7,2,TRUE),"")</f>
        <v/>
      </c>
      <c r="T167" s="10" t="str">
        <f>IFERROR(IF(S167=$T$1,'2nd Open'!F167,""),"")</f>
        <v/>
      </c>
      <c r="U167" s="10" t="str">
        <f>IFERROR(IF(S167=$U$1,'2nd Open'!F167,""),"")</f>
        <v/>
      </c>
      <c r="V167" s="10" t="str">
        <f>IFERROR(IF(S167=$V$1,'2nd Open'!F167,""),"")</f>
        <v/>
      </c>
      <c r="W167" s="10" t="str">
        <f>IFERROR(IF($S167=$W$1,'2nd Open'!F167,""),"")</f>
        <v/>
      </c>
      <c r="X167" s="10" t="str">
        <f>IFERROR(IF(S167=$X$1,'2nd Open'!F167,""),"")</f>
        <v/>
      </c>
    </row>
    <row r="168" spans="1:24">
      <c r="A168" s="24" t="str">
        <f>IF(B168="","",Draw!F168)</f>
        <v/>
      </c>
      <c r="B168" s="25" t="str">
        <f>IFERROR(Draw!G168,"")</f>
        <v/>
      </c>
      <c r="C168" s="25" t="str">
        <f>IFERROR(Draw!H168,"")</f>
        <v/>
      </c>
      <c r="D168" s="82"/>
      <c r="E168" s="26">
        <v>1.67E-7</v>
      </c>
      <c r="F168" s="133" t="str">
        <f t="shared" si="30"/>
        <v/>
      </c>
      <c r="G168" s="133" t="str">
        <f t="shared" si="32"/>
        <v/>
      </c>
      <c r="S168" s="3" t="str">
        <f>IFERROR(VLOOKUP('2nd Open'!F168,$Z$3:$AA$7,2,TRUE),"")</f>
        <v/>
      </c>
      <c r="T168" s="10" t="str">
        <f>IFERROR(IF(S168=$T$1,'2nd Open'!F168,""),"")</f>
        <v/>
      </c>
      <c r="U168" s="10" t="str">
        <f>IFERROR(IF(S168=$U$1,'2nd Open'!F168,""),"")</f>
        <v/>
      </c>
      <c r="V168" s="10" t="str">
        <f>IFERROR(IF(S168=$V$1,'2nd Open'!F168,""),"")</f>
        <v/>
      </c>
      <c r="W168" s="10" t="str">
        <f>IFERROR(IF($S168=$W$1,'2nd Open'!F168,""),"")</f>
        <v/>
      </c>
      <c r="X168" s="10" t="str">
        <f>IFERROR(IF(S168=$X$1,'2nd Open'!F168,""),"")</f>
        <v/>
      </c>
    </row>
    <row r="169" spans="1:24">
      <c r="A169" s="36"/>
      <c r="B169" s="37"/>
      <c r="C169" s="37"/>
      <c r="D169" s="89"/>
      <c r="E169" s="26">
        <v>1.68E-7</v>
      </c>
      <c r="F169" s="133" t="str">
        <f t="shared" si="30"/>
        <v/>
      </c>
      <c r="G169" s="133"/>
      <c r="S169" s="3" t="str">
        <f>IFERROR(VLOOKUP('2nd Open'!F169,$Z$3:$AA$7,2,TRUE),"")</f>
        <v/>
      </c>
      <c r="T169" s="10" t="str">
        <f>IFERROR(IF(S169=$T$1,'2nd Open'!F169,""),"")</f>
        <v/>
      </c>
      <c r="U169" s="10" t="str">
        <f>IFERROR(IF(S169=$U$1,'2nd Open'!F169,""),"")</f>
        <v/>
      </c>
      <c r="V169" s="10" t="str">
        <f>IFERROR(IF(S169=$V$1,'2nd Open'!F169,""),"")</f>
        <v/>
      </c>
      <c r="W169" s="10" t="str">
        <f>IFERROR(IF($S169=$W$1,'2nd Open'!F169,""),"")</f>
        <v/>
      </c>
      <c r="X169" s="10" t="str">
        <f>IFERROR(IF(S169=$X$1,'2nd Open'!F169,""),"")</f>
        <v/>
      </c>
    </row>
    <row r="170" spans="1:24">
      <c r="A170" s="24" t="str">
        <f>IF(B170="","",Draw!F170)</f>
        <v/>
      </c>
      <c r="B170" s="25" t="str">
        <f>IFERROR(Draw!G170,"")</f>
        <v/>
      </c>
      <c r="C170" s="25" t="str">
        <f>IFERROR(Draw!H170,"")</f>
        <v/>
      </c>
      <c r="D170" s="78"/>
      <c r="E170" s="26">
        <v>1.6899999999999999E-7</v>
      </c>
      <c r="F170" s="133" t="str">
        <f t="shared" si="30"/>
        <v/>
      </c>
      <c r="G170" s="133" t="str">
        <f t="shared" ref="G170" si="38">IF(OR(AND(D170&gt;1,D170&lt;1050),D170="nt",D170=""),"","Not a valid input")</f>
        <v/>
      </c>
      <c r="S170" s="3" t="str">
        <f>IFERROR(VLOOKUP('2nd Open'!F170,$Z$3:$AA$7,2,TRUE),"")</f>
        <v/>
      </c>
      <c r="T170" s="10" t="str">
        <f>IFERROR(IF(S170=$T$1,'2nd Open'!F170,""),"")</f>
        <v/>
      </c>
      <c r="U170" s="10" t="str">
        <f>IFERROR(IF(S170=$U$1,'2nd Open'!F170,""),"")</f>
        <v/>
      </c>
      <c r="V170" s="10" t="str">
        <f>IFERROR(IF(S170=$V$1,'2nd Open'!F170,""),"")</f>
        <v/>
      </c>
      <c r="W170" s="10" t="str">
        <f>IFERROR(IF($S170=$W$1,'2nd Open'!F170,""),"")</f>
        <v/>
      </c>
      <c r="X170" s="10" t="str">
        <f>IFERROR(IF(S170=$X$1,'2nd Open'!F170,""),"")</f>
        <v/>
      </c>
    </row>
    <row r="171" spans="1:24">
      <c r="A171" s="24" t="str">
        <f>IF(B171="","",Draw!F171)</f>
        <v/>
      </c>
      <c r="B171" s="25" t="str">
        <f>IFERROR(Draw!G171,"")</f>
        <v/>
      </c>
      <c r="C171" s="25" t="str">
        <f>IFERROR(Draw!H171,"")</f>
        <v/>
      </c>
      <c r="D171" s="79"/>
      <c r="E171" s="26">
        <v>1.6999999999999999E-7</v>
      </c>
      <c r="F171" s="133" t="str">
        <f t="shared" si="30"/>
        <v/>
      </c>
      <c r="G171" s="133" t="str">
        <f t="shared" si="32"/>
        <v/>
      </c>
      <c r="S171" s="3" t="str">
        <f>IFERROR(VLOOKUP('2nd Open'!F171,$Z$3:$AA$7,2,TRUE),"")</f>
        <v/>
      </c>
      <c r="T171" s="10" t="str">
        <f>IFERROR(IF(S171=$T$1,'2nd Open'!F171,""),"")</f>
        <v/>
      </c>
      <c r="U171" s="10" t="str">
        <f>IFERROR(IF(S171=$U$1,'2nd Open'!F171,""),"")</f>
        <v/>
      </c>
      <c r="V171" s="10" t="str">
        <f>IFERROR(IF(S171=$V$1,'2nd Open'!F171,""),"")</f>
        <v/>
      </c>
      <c r="W171" s="10" t="str">
        <f>IFERROR(IF($S171=$W$1,'2nd Open'!F171,""),"")</f>
        <v/>
      </c>
      <c r="X171" s="10" t="str">
        <f>IFERROR(IF(S171=$X$1,'2nd Open'!F171,""),"")</f>
        <v/>
      </c>
    </row>
    <row r="172" spans="1:24">
      <c r="A172" s="24" t="str">
        <f>IF(B172="","",Draw!F172)</f>
        <v/>
      </c>
      <c r="B172" s="25" t="str">
        <f>IFERROR(Draw!G172,"")</f>
        <v/>
      </c>
      <c r="C172" s="25" t="str">
        <f>IFERROR(Draw!H172,"")</f>
        <v/>
      </c>
      <c r="D172" s="80"/>
      <c r="E172" s="26">
        <v>1.7100000000000001E-7</v>
      </c>
      <c r="F172" s="133" t="str">
        <f t="shared" si="30"/>
        <v/>
      </c>
      <c r="G172" s="133" t="str">
        <f t="shared" si="32"/>
        <v/>
      </c>
      <c r="S172" s="3" t="str">
        <f>IFERROR(VLOOKUP('2nd Open'!F172,$Z$3:$AA$7,2,TRUE),"")</f>
        <v/>
      </c>
      <c r="T172" s="10" t="str">
        <f>IFERROR(IF(S172=$T$1,'2nd Open'!F172,""),"")</f>
        <v/>
      </c>
      <c r="U172" s="10" t="str">
        <f>IFERROR(IF(S172=$U$1,'2nd Open'!F172,""),"")</f>
        <v/>
      </c>
      <c r="V172" s="10" t="str">
        <f>IFERROR(IF(S172=$V$1,'2nd Open'!F172,""),"")</f>
        <v/>
      </c>
      <c r="W172" s="10" t="str">
        <f>IFERROR(IF($S172=$W$1,'2nd Open'!F172,""),"")</f>
        <v/>
      </c>
      <c r="X172" s="10" t="str">
        <f>IFERROR(IF(S172=$X$1,'2nd Open'!F172,""),"")</f>
        <v/>
      </c>
    </row>
    <row r="173" spans="1:24">
      <c r="A173" s="24" t="str">
        <f>IF(B173="","",Draw!F173)</f>
        <v/>
      </c>
      <c r="B173" s="25" t="str">
        <f>IFERROR(Draw!G173,"")</f>
        <v/>
      </c>
      <c r="C173" s="25" t="str">
        <f>IFERROR(Draw!H173,"")</f>
        <v/>
      </c>
      <c r="D173" s="81"/>
      <c r="E173" s="26">
        <v>1.72E-7</v>
      </c>
      <c r="F173" s="133" t="str">
        <f t="shared" si="30"/>
        <v/>
      </c>
      <c r="G173" s="133" t="str">
        <f t="shared" si="32"/>
        <v/>
      </c>
      <c r="S173" s="3" t="str">
        <f>IFERROR(VLOOKUP('2nd Open'!F173,$Z$3:$AA$7,2,TRUE),"")</f>
        <v/>
      </c>
      <c r="T173" s="10" t="str">
        <f>IFERROR(IF(S173=$T$1,'2nd Open'!F173,""),"")</f>
        <v/>
      </c>
      <c r="U173" s="10" t="str">
        <f>IFERROR(IF(S173=$U$1,'2nd Open'!F173,""),"")</f>
        <v/>
      </c>
      <c r="V173" s="10" t="str">
        <f>IFERROR(IF(S173=$V$1,'2nd Open'!F173,""),"")</f>
        <v/>
      </c>
      <c r="W173" s="10" t="str">
        <f>IFERROR(IF($S173=$W$1,'2nd Open'!F173,""),"")</f>
        <v/>
      </c>
      <c r="X173" s="10" t="str">
        <f>IFERROR(IF(S173=$X$1,'2nd Open'!F173,""),"")</f>
        <v/>
      </c>
    </row>
    <row r="174" spans="1:24">
      <c r="A174" s="24" t="str">
        <f>IF(B174="","",Draw!F174)</f>
        <v/>
      </c>
      <c r="B174" s="25" t="str">
        <f>IFERROR(Draw!G174,"")</f>
        <v/>
      </c>
      <c r="C174" s="25" t="str">
        <f>IFERROR(Draw!H174,"")</f>
        <v/>
      </c>
      <c r="D174" s="82"/>
      <c r="E174" s="26">
        <v>1.73E-7</v>
      </c>
      <c r="F174" s="133" t="str">
        <f t="shared" si="30"/>
        <v/>
      </c>
      <c r="G174" s="133" t="str">
        <f t="shared" si="32"/>
        <v/>
      </c>
      <c r="S174" s="3" t="str">
        <f>IFERROR(VLOOKUP('2nd Open'!F174,$Z$3:$AA$7,2,TRUE),"")</f>
        <v/>
      </c>
      <c r="T174" s="10" t="str">
        <f>IFERROR(IF(S174=$T$1,'2nd Open'!F174,""),"")</f>
        <v/>
      </c>
      <c r="U174" s="10" t="str">
        <f>IFERROR(IF(S174=$U$1,'2nd Open'!F174,""),"")</f>
        <v/>
      </c>
      <c r="V174" s="10" t="str">
        <f>IFERROR(IF(S174=$V$1,'2nd Open'!F174,""),"")</f>
        <v/>
      </c>
      <c r="W174" s="10" t="str">
        <f>IFERROR(IF($S174=$W$1,'2nd Open'!F174,""),"")</f>
        <v/>
      </c>
      <c r="X174" s="10" t="str">
        <f>IFERROR(IF(S174=$X$1,'2nd Open'!F174,""),"")</f>
        <v/>
      </c>
    </row>
    <row r="175" spans="1:24">
      <c r="A175" s="36"/>
      <c r="B175" s="37"/>
      <c r="C175" s="37"/>
      <c r="D175" s="89"/>
      <c r="E175" s="26">
        <v>1.74E-7</v>
      </c>
      <c r="F175" s="133" t="str">
        <f t="shared" si="30"/>
        <v/>
      </c>
      <c r="G175" s="133"/>
      <c r="S175" s="3" t="str">
        <f>IFERROR(VLOOKUP('2nd Open'!F175,$Z$3:$AA$7,2,TRUE),"")</f>
        <v/>
      </c>
      <c r="T175" s="10" t="str">
        <f>IFERROR(IF(S175=$T$1,'2nd Open'!F175,""),"")</f>
        <v/>
      </c>
      <c r="U175" s="10" t="str">
        <f>IFERROR(IF(S175=$U$1,'2nd Open'!F175,""),"")</f>
        <v/>
      </c>
      <c r="V175" s="10" t="str">
        <f>IFERROR(IF(S175=$V$1,'2nd Open'!F175,""),"")</f>
        <v/>
      </c>
      <c r="W175" s="10" t="str">
        <f>IFERROR(IF($S175=$W$1,'2nd Open'!F175,""),"")</f>
        <v/>
      </c>
      <c r="X175" s="10" t="str">
        <f>IFERROR(IF(S175=$X$1,'2nd Open'!F175,""),"")</f>
        <v/>
      </c>
    </row>
    <row r="176" spans="1:24">
      <c r="A176" s="24" t="str">
        <f>IF(B176="","",Draw!F176)</f>
        <v/>
      </c>
      <c r="B176" s="25" t="str">
        <f>IFERROR(Draw!G176,"")</f>
        <v/>
      </c>
      <c r="C176" s="25" t="str">
        <f>IFERROR(Draw!H176,"")</f>
        <v/>
      </c>
      <c r="D176" s="78"/>
      <c r="E176" s="26">
        <v>1.7499999999999999E-7</v>
      </c>
      <c r="F176" s="133" t="str">
        <f t="shared" si="30"/>
        <v/>
      </c>
      <c r="G176" s="133" t="str">
        <f t="shared" ref="G176" si="39">IF(OR(AND(D176&gt;1,D176&lt;1050),D176="nt",D176=""),"","Not a valid input")</f>
        <v/>
      </c>
      <c r="S176" s="3" t="str">
        <f>IFERROR(VLOOKUP('2nd Open'!F176,$Z$3:$AA$7,2,TRUE),"")</f>
        <v/>
      </c>
      <c r="T176" s="10" t="str">
        <f>IFERROR(IF(S176=$T$1,'2nd Open'!F176,""),"")</f>
        <v/>
      </c>
      <c r="U176" s="10" t="str">
        <f>IFERROR(IF(S176=$U$1,'2nd Open'!F176,""),"")</f>
        <v/>
      </c>
      <c r="V176" s="10" t="str">
        <f>IFERROR(IF(S176=$V$1,'2nd Open'!F176,""),"")</f>
        <v/>
      </c>
      <c r="W176" s="10" t="str">
        <f>IFERROR(IF($S176=$W$1,'2nd Open'!F176,""),"")</f>
        <v/>
      </c>
      <c r="X176" s="10" t="str">
        <f>IFERROR(IF(S176=$X$1,'2nd Open'!F176,""),"")</f>
        <v/>
      </c>
    </row>
    <row r="177" spans="1:24">
      <c r="A177" s="24" t="str">
        <f>IF(B177="","",Draw!F177)</f>
        <v/>
      </c>
      <c r="B177" s="25" t="str">
        <f>IFERROR(Draw!G177,"")</f>
        <v/>
      </c>
      <c r="C177" s="25" t="str">
        <f>IFERROR(Draw!H177,"")</f>
        <v/>
      </c>
      <c r="D177" s="79"/>
      <c r="E177" s="26">
        <v>1.7599999999999999E-7</v>
      </c>
      <c r="F177" s="133" t="str">
        <f t="shared" si="30"/>
        <v/>
      </c>
      <c r="G177" s="133" t="str">
        <f t="shared" si="32"/>
        <v/>
      </c>
      <c r="S177" s="3" t="str">
        <f>IFERROR(VLOOKUP('2nd Open'!F177,$Z$3:$AA$7,2,TRUE),"")</f>
        <v/>
      </c>
      <c r="T177" s="10" t="str">
        <f>IFERROR(IF(S177=$T$1,'2nd Open'!F177,""),"")</f>
        <v/>
      </c>
      <c r="U177" s="10" t="str">
        <f>IFERROR(IF(S177=$U$1,'2nd Open'!F177,""),"")</f>
        <v/>
      </c>
      <c r="V177" s="10" t="str">
        <f>IFERROR(IF(S177=$V$1,'2nd Open'!F177,""),"")</f>
        <v/>
      </c>
      <c r="W177" s="10" t="str">
        <f>IFERROR(IF($S177=$W$1,'2nd Open'!F177,""),"")</f>
        <v/>
      </c>
      <c r="X177" s="10" t="str">
        <f>IFERROR(IF(S177=$X$1,'2nd Open'!F177,""),"")</f>
        <v/>
      </c>
    </row>
    <row r="178" spans="1:24">
      <c r="A178" s="24" t="str">
        <f>IF(B178="","",Draw!F178)</f>
        <v/>
      </c>
      <c r="B178" s="25" t="str">
        <f>IFERROR(Draw!G178,"")</f>
        <v/>
      </c>
      <c r="C178" s="25" t="str">
        <f>IFERROR(Draw!H178,"")</f>
        <v/>
      </c>
      <c r="D178" s="80"/>
      <c r="E178" s="26">
        <v>1.7700000000000001E-7</v>
      </c>
      <c r="F178" s="133" t="str">
        <f t="shared" si="30"/>
        <v/>
      </c>
      <c r="G178" s="133" t="str">
        <f t="shared" si="32"/>
        <v/>
      </c>
      <c r="S178" s="3" t="str">
        <f>IFERROR(VLOOKUP('2nd Open'!F178,$Z$3:$AA$7,2,TRUE),"")</f>
        <v/>
      </c>
      <c r="T178" s="10" t="str">
        <f>IFERROR(IF(S178=$T$1,'2nd Open'!F178,""),"")</f>
        <v/>
      </c>
      <c r="U178" s="10" t="str">
        <f>IFERROR(IF(S178=$U$1,'2nd Open'!F178,""),"")</f>
        <v/>
      </c>
      <c r="V178" s="10" t="str">
        <f>IFERROR(IF(S178=$V$1,'2nd Open'!F178,""),"")</f>
        <v/>
      </c>
      <c r="W178" s="10" t="str">
        <f>IFERROR(IF($S178=$W$1,'2nd Open'!F178,""),"")</f>
        <v/>
      </c>
      <c r="X178" s="10" t="str">
        <f>IFERROR(IF(S178=$X$1,'2nd Open'!F178,""),"")</f>
        <v/>
      </c>
    </row>
    <row r="179" spans="1:24">
      <c r="A179" s="24" t="str">
        <f>IF(B179="","",Draw!F179)</f>
        <v/>
      </c>
      <c r="B179" s="25" t="str">
        <f>IFERROR(Draw!G179,"")</f>
        <v/>
      </c>
      <c r="C179" s="25" t="str">
        <f>IFERROR(Draw!H179,"")</f>
        <v/>
      </c>
      <c r="D179" s="81"/>
      <c r="E179" s="26">
        <v>1.7800000000000001E-7</v>
      </c>
      <c r="F179" s="133" t="str">
        <f t="shared" si="30"/>
        <v/>
      </c>
      <c r="G179" s="133" t="str">
        <f t="shared" si="32"/>
        <v/>
      </c>
      <c r="S179" s="3" t="str">
        <f>IFERROR(VLOOKUP('2nd Open'!F179,$Z$3:$AA$7,2,TRUE),"")</f>
        <v/>
      </c>
      <c r="T179" s="10" t="str">
        <f>IFERROR(IF(S179=$T$1,'2nd Open'!F179,""),"")</f>
        <v/>
      </c>
      <c r="U179" s="10" t="str">
        <f>IFERROR(IF(S179=$U$1,'2nd Open'!F179,""),"")</f>
        <v/>
      </c>
      <c r="V179" s="10" t="str">
        <f>IFERROR(IF(S179=$V$1,'2nd Open'!F179,""),"")</f>
        <v/>
      </c>
      <c r="W179" s="10" t="str">
        <f>IFERROR(IF($S179=$W$1,'2nd Open'!F179,""),"")</f>
        <v/>
      </c>
      <c r="X179" s="10" t="str">
        <f>IFERROR(IF(S179=$X$1,'2nd Open'!F179,""),"")</f>
        <v/>
      </c>
    </row>
    <row r="180" spans="1:24">
      <c r="A180" s="24" t="str">
        <f>IF(B180="","",Draw!F180)</f>
        <v/>
      </c>
      <c r="B180" s="25" t="str">
        <f>IFERROR(Draw!G180,"")</f>
        <v/>
      </c>
      <c r="C180" s="25" t="str">
        <f>IFERROR(Draw!H180,"")</f>
        <v/>
      </c>
      <c r="D180" s="82"/>
      <c r="E180" s="26">
        <v>1.79E-7</v>
      </c>
      <c r="F180" s="133" t="str">
        <f t="shared" si="30"/>
        <v/>
      </c>
      <c r="G180" s="133" t="str">
        <f>IF(OR(AND(D180&gt;1,D180&lt;1050),D180="nt",D180=""),"","Not a valid input")</f>
        <v/>
      </c>
      <c r="S180" s="3" t="str">
        <f>IFERROR(VLOOKUP('2nd Open'!F180,$Z$3:$AA$7,2,TRUE),"")</f>
        <v/>
      </c>
      <c r="T180" s="10" t="str">
        <f>IFERROR(IF(S180=$T$1,'2nd Open'!F180,""),"")</f>
        <v/>
      </c>
      <c r="U180" s="10" t="str">
        <f>IFERROR(IF(S180=$U$1,'2nd Open'!F180,""),"")</f>
        <v/>
      </c>
      <c r="V180" s="10" t="str">
        <f>IFERROR(IF(S180=$V$1,'2nd Open'!F180,""),"")</f>
        <v/>
      </c>
      <c r="W180" s="10" t="str">
        <f>IFERROR(IF($S180=$W$1,'2nd Open'!F180,""),"")</f>
        <v/>
      </c>
      <c r="X180" s="10" t="str">
        <f>IFERROR(IF(S180=$X$1,'2nd Open'!F180,""),"")</f>
        <v/>
      </c>
    </row>
    <row r="181" spans="1:24">
      <c r="A181" s="36"/>
      <c r="B181" s="37"/>
      <c r="C181" s="37"/>
      <c r="D181" s="89"/>
      <c r="E181" s="26">
        <v>1.8E-7</v>
      </c>
      <c r="F181" s="133" t="str">
        <f t="shared" ref="F181:F244" si="40">IF(D181="nt",1000+E181,IF((D181+E181)&gt;5,D181+E181,""))</f>
        <v/>
      </c>
      <c r="S181" s="3" t="str">
        <f>IFERROR(VLOOKUP('2nd Open'!F181,$Z$3:$AA$7,2,TRUE),"")</f>
        <v/>
      </c>
      <c r="T181" s="10" t="str">
        <f>IFERROR(IF(S181=$T$1,'2nd Open'!F181,""),"")</f>
        <v/>
      </c>
      <c r="U181" s="10" t="str">
        <f>IFERROR(IF(S181=$U$1,'2nd Open'!F181,""),"")</f>
        <v/>
      </c>
      <c r="V181" s="10" t="str">
        <f>IFERROR(IF(S181=$V$1,'2nd Open'!F181,""),"")</f>
        <v/>
      </c>
      <c r="W181" s="10" t="str">
        <f>IFERROR(IF($S181=$W$1,'2nd Open'!F181,""),"")</f>
        <v/>
      </c>
      <c r="X181" s="10" t="str">
        <f>IFERROR(IF(S181=$X$1,'2nd Open'!F181,""),"")</f>
        <v/>
      </c>
    </row>
    <row r="182" spans="1:24">
      <c r="A182" s="24" t="str">
        <f>IF(B182="","",Draw!F182)</f>
        <v/>
      </c>
      <c r="B182" s="25" t="str">
        <f>IFERROR(Draw!G182,"")</f>
        <v/>
      </c>
      <c r="C182" s="25" t="str">
        <f>IFERROR(Draw!H182,"")</f>
        <v/>
      </c>
      <c r="D182" s="78"/>
      <c r="E182" s="26">
        <v>1.8099999999999999E-7</v>
      </c>
      <c r="F182" s="133" t="str">
        <f t="shared" si="40"/>
        <v/>
      </c>
      <c r="S182" s="3" t="str">
        <f>IFERROR(VLOOKUP('2nd Open'!F182,$Z$3:$AA$7,2,TRUE),"")</f>
        <v/>
      </c>
      <c r="T182" s="10" t="str">
        <f>IFERROR(IF(S182=$T$1,'2nd Open'!F182,""),"")</f>
        <v/>
      </c>
      <c r="U182" s="10" t="str">
        <f>IFERROR(IF(S182=$U$1,'2nd Open'!F182,""),"")</f>
        <v/>
      </c>
      <c r="V182" s="10" t="str">
        <f>IFERROR(IF(S182=$V$1,'2nd Open'!F182,""),"")</f>
        <v/>
      </c>
      <c r="W182" s="10" t="str">
        <f>IFERROR(IF($S182=$W$1,'2nd Open'!F182,""),"")</f>
        <v/>
      </c>
      <c r="X182" s="10" t="str">
        <f>IFERROR(IF(S182=$X$1,'2nd Open'!F182,""),"")</f>
        <v/>
      </c>
    </row>
    <row r="183" spans="1:24">
      <c r="A183" s="24" t="str">
        <f>IF(B183="","",Draw!F183)</f>
        <v/>
      </c>
      <c r="B183" s="25" t="str">
        <f>IFERROR(Draw!G183,"")</f>
        <v/>
      </c>
      <c r="C183" s="25" t="str">
        <f>IFERROR(Draw!H183,"")</f>
        <v/>
      </c>
      <c r="D183" s="79"/>
      <c r="E183" s="26">
        <v>1.8199999999999999E-7</v>
      </c>
      <c r="F183" s="133" t="str">
        <f t="shared" si="40"/>
        <v/>
      </c>
      <c r="S183" s="3" t="str">
        <f>IFERROR(VLOOKUP('2nd Open'!F183,$Z$3:$AA$7,2,TRUE),"")</f>
        <v/>
      </c>
      <c r="T183" s="10" t="str">
        <f>IFERROR(IF(S183=$T$1,'2nd Open'!F183,""),"")</f>
        <v/>
      </c>
      <c r="U183" s="10" t="str">
        <f>IFERROR(IF(S183=$U$1,'2nd Open'!F183,""),"")</f>
        <v/>
      </c>
      <c r="V183" s="10" t="str">
        <f>IFERROR(IF(S183=$V$1,'2nd Open'!F183,""),"")</f>
        <v/>
      </c>
      <c r="W183" s="10" t="str">
        <f>IFERROR(IF($S183=$W$1,'2nd Open'!F183,""),"")</f>
        <v/>
      </c>
      <c r="X183" s="10" t="str">
        <f>IFERROR(IF(S183=$X$1,'2nd Open'!F183,""),"")</f>
        <v/>
      </c>
    </row>
    <row r="184" spans="1:24">
      <c r="A184" s="24" t="str">
        <f>IF(B184="","",Draw!F184)</f>
        <v/>
      </c>
      <c r="B184" s="25" t="str">
        <f>IFERROR(Draw!G184,"")</f>
        <v/>
      </c>
      <c r="C184" s="25" t="str">
        <f>IFERROR(Draw!H184,"")</f>
        <v/>
      </c>
      <c r="D184" s="80"/>
      <c r="E184" s="26">
        <v>1.8300000000000001E-7</v>
      </c>
      <c r="F184" s="133" t="str">
        <f t="shared" si="40"/>
        <v/>
      </c>
      <c r="S184" s="3" t="str">
        <f>IFERROR(VLOOKUP('2nd Open'!F184,$Z$3:$AA$7,2,TRUE),"")</f>
        <v/>
      </c>
      <c r="T184" s="10" t="str">
        <f>IFERROR(IF(S184=$T$1,'2nd Open'!F184,""),"")</f>
        <v/>
      </c>
      <c r="U184" s="10" t="str">
        <f>IFERROR(IF(S184=$U$1,'2nd Open'!F184,""),"")</f>
        <v/>
      </c>
      <c r="V184" s="10" t="str">
        <f>IFERROR(IF(S184=$V$1,'2nd Open'!F184,""),"")</f>
        <v/>
      </c>
      <c r="W184" s="10" t="str">
        <f>IFERROR(IF($S184=$W$1,'2nd Open'!F184,""),"")</f>
        <v/>
      </c>
      <c r="X184" s="10" t="str">
        <f>IFERROR(IF(S184=$X$1,'2nd Open'!F184,""),"")</f>
        <v/>
      </c>
    </row>
    <row r="185" spans="1:24">
      <c r="A185" s="24" t="str">
        <f>IF(B185="","",Draw!F185)</f>
        <v/>
      </c>
      <c r="B185" s="25" t="str">
        <f>IFERROR(Draw!G185,"")</f>
        <v/>
      </c>
      <c r="C185" s="25" t="str">
        <f>IFERROR(Draw!H185,"")</f>
        <v/>
      </c>
      <c r="D185" s="81"/>
      <c r="E185" s="26">
        <v>1.8400000000000001E-7</v>
      </c>
      <c r="F185" s="133" t="str">
        <f t="shared" si="40"/>
        <v/>
      </c>
      <c r="S185" s="3" t="str">
        <f>IFERROR(VLOOKUP('2nd Open'!F185,$Z$3:$AA$7,2,TRUE),"")</f>
        <v/>
      </c>
      <c r="T185" s="10" t="str">
        <f>IFERROR(IF(S185=$T$1,'2nd Open'!F185,""),"")</f>
        <v/>
      </c>
      <c r="U185" s="10" t="str">
        <f>IFERROR(IF(S185=$U$1,'2nd Open'!F185,""),"")</f>
        <v/>
      </c>
      <c r="V185" s="10" t="str">
        <f>IFERROR(IF(S185=$V$1,'2nd Open'!F185,""),"")</f>
        <v/>
      </c>
      <c r="W185" s="10" t="str">
        <f>IFERROR(IF($S185=$W$1,'2nd Open'!F185,""),"")</f>
        <v/>
      </c>
      <c r="X185" s="10" t="str">
        <f>IFERROR(IF(S185=$X$1,'2nd Open'!F185,""),"")</f>
        <v/>
      </c>
    </row>
    <row r="186" spans="1:24">
      <c r="A186" s="24" t="str">
        <f>IF(B186="","",Draw!F186)</f>
        <v/>
      </c>
      <c r="B186" s="25" t="str">
        <f>IFERROR(Draw!G186,"")</f>
        <v/>
      </c>
      <c r="C186" s="25" t="str">
        <f>IFERROR(Draw!H186,"")</f>
        <v/>
      </c>
      <c r="D186" s="82"/>
      <c r="E186" s="26">
        <v>1.85E-7</v>
      </c>
      <c r="F186" s="133" t="str">
        <f t="shared" si="40"/>
        <v/>
      </c>
      <c r="S186" s="3" t="str">
        <f>IFERROR(VLOOKUP('2nd Open'!F186,$Z$3:$AA$7,2,TRUE),"")</f>
        <v/>
      </c>
      <c r="T186" s="10" t="str">
        <f>IFERROR(IF(S186=$T$1,'2nd Open'!F186,""),"")</f>
        <v/>
      </c>
      <c r="U186" s="10" t="str">
        <f>IFERROR(IF(S186=$U$1,'2nd Open'!F186,""),"")</f>
        <v/>
      </c>
      <c r="V186" s="10" t="str">
        <f>IFERROR(IF(S186=$V$1,'2nd Open'!F186,""),"")</f>
        <v/>
      </c>
      <c r="W186" s="10" t="str">
        <f>IFERROR(IF($S186=$W$1,'2nd Open'!F186,""),"")</f>
        <v/>
      </c>
      <c r="X186" s="10" t="str">
        <f>IFERROR(IF(S186=$X$1,'2nd Open'!F186,""),"")</f>
        <v/>
      </c>
    </row>
    <row r="187" spans="1:24">
      <c r="A187" s="36"/>
      <c r="B187" s="37"/>
      <c r="C187" s="37"/>
      <c r="D187" s="89"/>
      <c r="E187" s="26">
        <v>1.86E-7</v>
      </c>
      <c r="F187" s="133" t="str">
        <f t="shared" si="40"/>
        <v/>
      </c>
      <c r="S187" s="3" t="str">
        <f>IFERROR(VLOOKUP('2nd Open'!F187,$Z$3:$AA$7,2,TRUE),"")</f>
        <v/>
      </c>
      <c r="T187" s="10" t="str">
        <f>IFERROR(IF(S187=$T$1,'2nd Open'!F187,""),"")</f>
        <v/>
      </c>
      <c r="U187" s="10" t="str">
        <f>IFERROR(IF(S187=$U$1,'2nd Open'!F187,""),"")</f>
        <v/>
      </c>
      <c r="V187" s="10" t="str">
        <f>IFERROR(IF(S187=$V$1,'2nd Open'!F187,""),"")</f>
        <v/>
      </c>
      <c r="W187" s="10" t="str">
        <f>IFERROR(IF($S187=$W$1,'2nd Open'!F187,""),"")</f>
        <v/>
      </c>
      <c r="X187" s="10" t="str">
        <f>IFERROR(IF(S187=$X$1,'2nd Open'!F187,""),"")</f>
        <v/>
      </c>
    </row>
    <row r="188" spans="1:24">
      <c r="A188" s="24" t="str">
        <f>IF(B188="","",Draw!F188)</f>
        <v/>
      </c>
      <c r="B188" s="25" t="str">
        <f>IFERROR(Draw!G188,"")</f>
        <v/>
      </c>
      <c r="C188" s="25" t="str">
        <f>IFERROR(Draw!H188,"")</f>
        <v/>
      </c>
      <c r="D188" s="78"/>
      <c r="E188" s="26">
        <v>1.8699999999999999E-7</v>
      </c>
      <c r="F188" s="133" t="str">
        <f t="shared" si="40"/>
        <v/>
      </c>
      <c r="S188" s="3" t="str">
        <f>IFERROR(VLOOKUP('2nd Open'!F188,$Z$3:$AA$7,2,TRUE),"")</f>
        <v/>
      </c>
      <c r="T188" s="10" t="str">
        <f>IFERROR(IF(S188=$T$1,'2nd Open'!F188,""),"")</f>
        <v/>
      </c>
      <c r="U188" s="10" t="str">
        <f>IFERROR(IF(S188=$U$1,'2nd Open'!F188,""),"")</f>
        <v/>
      </c>
      <c r="V188" s="10" t="str">
        <f>IFERROR(IF(S188=$V$1,'2nd Open'!F188,""),"")</f>
        <v/>
      </c>
      <c r="W188" s="10" t="str">
        <f>IFERROR(IF($S188=$W$1,'2nd Open'!F188,""),"")</f>
        <v/>
      </c>
      <c r="X188" s="10" t="str">
        <f>IFERROR(IF(S188=$X$1,'2nd Open'!F188,""),"")</f>
        <v/>
      </c>
    </row>
    <row r="189" spans="1:24">
      <c r="A189" s="24" t="str">
        <f>IF(B189="","",Draw!F189)</f>
        <v/>
      </c>
      <c r="B189" s="25" t="str">
        <f>IFERROR(Draw!G189,"")</f>
        <v/>
      </c>
      <c r="C189" s="25" t="str">
        <f>IFERROR(Draw!H189,"")</f>
        <v/>
      </c>
      <c r="D189" s="79"/>
      <c r="E189" s="26">
        <v>1.8799999999999999E-7</v>
      </c>
      <c r="F189" s="133" t="str">
        <f t="shared" si="40"/>
        <v/>
      </c>
      <c r="S189" s="3" t="str">
        <f>IFERROR(VLOOKUP('2nd Open'!F189,$Z$3:$AA$7,2,TRUE),"")</f>
        <v/>
      </c>
      <c r="T189" s="10" t="str">
        <f>IFERROR(IF(S189=$T$1,'2nd Open'!F189,""),"")</f>
        <v/>
      </c>
      <c r="U189" s="10" t="str">
        <f>IFERROR(IF(S189=$U$1,'2nd Open'!F189,""),"")</f>
        <v/>
      </c>
      <c r="V189" s="10" t="str">
        <f>IFERROR(IF(S189=$V$1,'2nd Open'!F189,""),"")</f>
        <v/>
      </c>
      <c r="W189" s="10" t="str">
        <f>IFERROR(IF($S189=$W$1,'2nd Open'!F189,""),"")</f>
        <v/>
      </c>
      <c r="X189" s="10" t="str">
        <f>IFERROR(IF(S189=$X$1,'2nd Open'!F189,""),"")</f>
        <v/>
      </c>
    </row>
    <row r="190" spans="1:24">
      <c r="A190" s="24" t="str">
        <f>IF(B190="","",Draw!F190)</f>
        <v/>
      </c>
      <c r="B190" s="25" t="str">
        <f>IFERROR(Draw!G190,"")</f>
        <v/>
      </c>
      <c r="C190" s="25" t="str">
        <f>IFERROR(Draw!H190,"")</f>
        <v/>
      </c>
      <c r="D190" s="80"/>
      <c r="E190" s="26">
        <v>1.8900000000000001E-7</v>
      </c>
      <c r="F190" s="133" t="str">
        <f t="shared" si="40"/>
        <v/>
      </c>
      <c r="S190" s="3" t="str">
        <f>IFERROR(VLOOKUP('2nd Open'!F190,$Z$3:$AA$7,2,TRUE),"")</f>
        <v/>
      </c>
      <c r="T190" s="10" t="str">
        <f>IFERROR(IF(S190=$T$1,'2nd Open'!F190,""),"")</f>
        <v/>
      </c>
      <c r="U190" s="10" t="str">
        <f>IFERROR(IF(S190=$U$1,'2nd Open'!F190,""),"")</f>
        <v/>
      </c>
      <c r="V190" s="10" t="str">
        <f>IFERROR(IF(S190=$V$1,'2nd Open'!F190,""),"")</f>
        <v/>
      </c>
      <c r="W190" s="10" t="str">
        <f>IFERROR(IF($S190=$W$1,'2nd Open'!F190,""),"")</f>
        <v/>
      </c>
      <c r="X190" s="10" t="str">
        <f>IFERROR(IF(S190=$X$1,'2nd Open'!F190,""),"")</f>
        <v/>
      </c>
    </row>
    <row r="191" spans="1:24">
      <c r="A191" s="24" t="str">
        <f>IF(B191="","",Draw!F191)</f>
        <v/>
      </c>
      <c r="B191" s="25" t="str">
        <f>IFERROR(Draw!G191,"")</f>
        <v/>
      </c>
      <c r="C191" s="25" t="str">
        <f>IFERROR(Draw!H191,"")</f>
        <v/>
      </c>
      <c r="D191" s="81"/>
      <c r="E191" s="26">
        <v>1.9000000000000001E-7</v>
      </c>
      <c r="F191" s="133" t="str">
        <f t="shared" si="40"/>
        <v/>
      </c>
      <c r="S191" s="3" t="str">
        <f>IFERROR(VLOOKUP('2nd Open'!F191,$Z$3:$AA$7,2,TRUE),"")</f>
        <v/>
      </c>
      <c r="T191" s="10" t="str">
        <f>IFERROR(IF(S191=$T$1,'2nd Open'!F191,""),"")</f>
        <v/>
      </c>
      <c r="U191" s="10" t="str">
        <f>IFERROR(IF(S191=$U$1,'2nd Open'!F191,""),"")</f>
        <v/>
      </c>
      <c r="V191" s="10" t="str">
        <f>IFERROR(IF(S191=$V$1,'2nd Open'!F191,""),"")</f>
        <v/>
      </c>
      <c r="W191" s="10" t="str">
        <f>IFERROR(IF($S191=$W$1,'2nd Open'!F191,""),"")</f>
        <v/>
      </c>
      <c r="X191" s="10" t="str">
        <f>IFERROR(IF(S191=$X$1,'2nd Open'!F191,""),"")</f>
        <v/>
      </c>
    </row>
    <row r="192" spans="1:24">
      <c r="A192" s="24" t="str">
        <f>IF(B192="","",Draw!F192)</f>
        <v/>
      </c>
      <c r="B192" s="25" t="str">
        <f>IFERROR(Draw!G192,"")</f>
        <v/>
      </c>
      <c r="C192" s="25" t="str">
        <f>IFERROR(Draw!H192,"")</f>
        <v/>
      </c>
      <c r="D192" s="82"/>
      <c r="E192" s="26">
        <v>1.91E-7</v>
      </c>
      <c r="F192" s="133" t="str">
        <f t="shared" si="40"/>
        <v/>
      </c>
      <c r="S192" s="3" t="str">
        <f>IFERROR(VLOOKUP('2nd Open'!F192,$Z$3:$AA$7,2,TRUE),"")</f>
        <v/>
      </c>
      <c r="T192" s="10" t="str">
        <f>IFERROR(IF(S192=$T$1,'2nd Open'!F192,""),"")</f>
        <v/>
      </c>
      <c r="U192" s="10" t="str">
        <f>IFERROR(IF(S192=$U$1,'2nd Open'!F192,""),"")</f>
        <v/>
      </c>
      <c r="V192" s="10" t="str">
        <f>IFERROR(IF(S192=$V$1,'2nd Open'!F192,""),"")</f>
        <v/>
      </c>
      <c r="W192" s="10" t="str">
        <f>IFERROR(IF($S192=$W$1,'2nd Open'!F192,""),"")</f>
        <v/>
      </c>
      <c r="X192" s="10" t="str">
        <f>IFERROR(IF(S192=$X$1,'2nd Open'!F192,""),"")</f>
        <v/>
      </c>
    </row>
    <row r="193" spans="1:24">
      <c r="A193" s="36"/>
      <c r="B193" s="37"/>
      <c r="C193" s="37"/>
      <c r="D193" s="89"/>
      <c r="E193" s="26">
        <v>1.92E-7</v>
      </c>
      <c r="F193" s="133" t="str">
        <f t="shared" si="40"/>
        <v/>
      </c>
      <c r="S193" s="3" t="str">
        <f>IFERROR(VLOOKUP('2nd Open'!F193,$Z$3:$AA$7,2,TRUE),"")</f>
        <v/>
      </c>
      <c r="T193" s="10" t="str">
        <f>IFERROR(IF(S193=$T$1,'2nd Open'!F193,""),"")</f>
        <v/>
      </c>
      <c r="U193" s="10" t="str">
        <f>IFERROR(IF(S193=$U$1,'2nd Open'!F193,""),"")</f>
        <v/>
      </c>
      <c r="V193" s="10" t="str">
        <f>IFERROR(IF(S193=$V$1,'2nd Open'!F193,""),"")</f>
        <v/>
      </c>
      <c r="W193" s="10" t="str">
        <f>IFERROR(IF($S193=$W$1,'2nd Open'!F193,""),"")</f>
        <v/>
      </c>
      <c r="X193" s="10" t="str">
        <f>IFERROR(IF(S193=$X$1,'2nd Open'!F193,""),"")</f>
        <v/>
      </c>
    </row>
    <row r="194" spans="1:24">
      <c r="A194" s="24" t="str">
        <f>IF(B194="","",Draw!F194)</f>
        <v/>
      </c>
      <c r="B194" s="25" t="str">
        <f>IFERROR(Draw!G194,"")</f>
        <v/>
      </c>
      <c r="C194" s="25" t="str">
        <f>IFERROR(Draw!H194,"")</f>
        <v/>
      </c>
      <c r="D194" s="78"/>
      <c r="E194" s="26">
        <v>1.9299999999999999E-7</v>
      </c>
      <c r="F194" s="133" t="str">
        <f t="shared" si="40"/>
        <v/>
      </c>
      <c r="S194" s="3" t="str">
        <f>IFERROR(VLOOKUP('2nd Open'!F194,$Z$3:$AA$7,2,TRUE),"")</f>
        <v/>
      </c>
      <c r="T194" s="10" t="str">
        <f>IFERROR(IF(S194=$T$1,'2nd Open'!F194,""),"")</f>
        <v/>
      </c>
      <c r="U194" s="10" t="str">
        <f>IFERROR(IF(S194=$U$1,'2nd Open'!F194,""),"")</f>
        <v/>
      </c>
      <c r="V194" s="10" t="str">
        <f>IFERROR(IF(S194=$V$1,'2nd Open'!F194,""),"")</f>
        <v/>
      </c>
      <c r="W194" s="10" t="str">
        <f>IFERROR(IF($S194=$W$1,'2nd Open'!F194,""),"")</f>
        <v/>
      </c>
      <c r="X194" s="10" t="str">
        <f>IFERROR(IF(S194=$X$1,'2nd Open'!F194,""),"")</f>
        <v/>
      </c>
    </row>
    <row r="195" spans="1:24">
      <c r="A195" s="24" t="str">
        <f>IF(B195="","",Draw!F195)</f>
        <v/>
      </c>
      <c r="B195" s="25" t="str">
        <f>IFERROR(Draw!G195,"")</f>
        <v/>
      </c>
      <c r="C195" s="25" t="str">
        <f>IFERROR(Draw!H195,"")</f>
        <v/>
      </c>
      <c r="D195" s="79"/>
      <c r="E195" s="26">
        <v>1.9399999999999999E-7</v>
      </c>
      <c r="F195" s="133" t="str">
        <f t="shared" si="40"/>
        <v/>
      </c>
      <c r="S195" s="3" t="str">
        <f>IFERROR(VLOOKUP('2nd Open'!F195,$Z$3:$AA$7,2,TRUE),"")</f>
        <v/>
      </c>
      <c r="T195" s="10" t="str">
        <f>IFERROR(IF(S195=$T$1,'2nd Open'!F195,""),"")</f>
        <v/>
      </c>
      <c r="U195" s="10" t="str">
        <f>IFERROR(IF(S195=$U$1,'2nd Open'!F195,""),"")</f>
        <v/>
      </c>
      <c r="V195" s="10" t="str">
        <f>IFERROR(IF(S195=$V$1,'2nd Open'!F195,""),"")</f>
        <v/>
      </c>
      <c r="W195" s="10" t="str">
        <f>IFERROR(IF($S195=$W$1,'2nd Open'!F195,""),"")</f>
        <v/>
      </c>
      <c r="X195" s="10" t="str">
        <f>IFERROR(IF(S195=$X$1,'2nd Open'!F195,""),"")</f>
        <v/>
      </c>
    </row>
    <row r="196" spans="1:24">
      <c r="A196" s="24" t="str">
        <f>IF(B196="","",Draw!F196)</f>
        <v/>
      </c>
      <c r="B196" s="25" t="str">
        <f>IFERROR(Draw!G196,"")</f>
        <v/>
      </c>
      <c r="C196" s="25" t="str">
        <f>IFERROR(Draw!H196,"")</f>
        <v/>
      </c>
      <c r="D196" s="80"/>
      <c r="E196" s="26">
        <v>1.9500000000000001E-7</v>
      </c>
      <c r="F196" s="133" t="str">
        <f t="shared" si="40"/>
        <v/>
      </c>
      <c r="S196" s="3" t="str">
        <f>IFERROR(VLOOKUP('2nd Open'!F196,$Z$3:$AA$7,2,TRUE),"")</f>
        <v/>
      </c>
      <c r="T196" s="10" t="str">
        <f>IFERROR(IF(S196=$T$1,'2nd Open'!F196,""),"")</f>
        <v/>
      </c>
      <c r="U196" s="10" t="str">
        <f>IFERROR(IF(S196=$U$1,'2nd Open'!F196,""),"")</f>
        <v/>
      </c>
      <c r="V196" s="10" t="str">
        <f>IFERROR(IF(S196=$V$1,'2nd Open'!F196,""),"")</f>
        <v/>
      </c>
      <c r="W196" s="10" t="str">
        <f>IFERROR(IF($S196=$W$1,'2nd Open'!F196,""),"")</f>
        <v/>
      </c>
      <c r="X196" s="10" t="str">
        <f>IFERROR(IF(S196=$X$1,'2nd Open'!F196,""),"")</f>
        <v/>
      </c>
    </row>
    <row r="197" spans="1:24">
      <c r="A197" s="24" t="str">
        <f>IF(B197="","",Draw!F197)</f>
        <v/>
      </c>
      <c r="B197" s="25" t="str">
        <f>IFERROR(Draw!G197,"")</f>
        <v/>
      </c>
      <c r="C197" s="25" t="str">
        <f>IFERROR(Draw!H197,"")</f>
        <v/>
      </c>
      <c r="D197" s="81"/>
      <c r="E197" s="26">
        <v>1.9600000000000001E-7</v>
      </c>
      <c r="F197" s="133" t="str">
        <f t="shared" si="40"/>
        <v/>
      </c>
      <c r="S197" s="3" t="str">
        <f>IFERROR(VLOOKUP('2nd Open'!F197,$Z$3:$AA$7,2,TRUE),"")</f>
        <v/>
      </c>
      <c r="T197" s="10" t="str">
        <f>IFERROR(IF(S197=$T$1,'2nd Open'!F197,""),"")</f>
        <v/>
      </c>
      <c r="U197" s="10" t="str">
        <f>IFERROR(IF(S197=$U$1,'2nd Open'!F197,""),"")</f>
        <v/>
      </c>
      <c r="V197" s="10" t="str">
        <f>IFERROR(IF(S197=$V$1,'2nd Open'!F197,""),"")</f>
        <v/>
      </c>
      <c r="W197" s="10" t="str">
        <f>IFERROR(IF($S197=$W$1,'2nd Open'!F197,""),"")</f>
        <v/>
      </c>
      <c r="X197" s="10" t="str">
        <f>IFERROR(IF(S197=$X$1,'2nd Open'!F197,""),"")</f>
        <v/>
      </c>
    </row>
    <row r="198" spans="1:24">
      <c r="A198" s="24" t="str">
        <f>IF(B198="","",Draw!F198)</f>
        <v/>
      </c>
      <c r="B198" s="25" t="str">
        <f>IFERROR(Draw!G198,"")</f>
        <v/>
      </c>
      <c r="C198" s="25" t="str">
        <f>IFERROR(Draw!H198,"")</f>
        <v/>
      </c>
      <c r="D198" s="82"/>
      <c r="E198" s="26">
        <v>1.97E-7</v>
      </c>
      <c r="F198" s="133" t="str">
        <f t="shared" si="40"/>
        <v/>
      </c>
      <c r="S198" s="3" t="str">
        <f>IFERROR(VLOOKUP('2nd Open'!F198,$Z$3:$AA$7,2,TRUE),"")</f>
        <v/>
      </c>
      <c r="T198" s="10" t="str">
        <f>IFERROR(IF(S198=$T$1,'2nd Open'!F198,""),"")</f>
        <v/>
      </c>
      <c r="U198" s="10" t="str">
        <f>IFERROR(IF(S198=$U$1,'2nd Open'!F198,""),"")</f>
        <v/>
      </c>
      <c r="V198" s="10" t="str">
        <f>IFERROR(IF(S198=$V$1,'2nd Open'!F198,""),"")</f>
        <v/>
      </c>
      <c r="W198" s="10" t="str">
        <f>IFERROR(IF($S198=$W$1,'2nd Open'!F198,""),"")</f>
        <v/>
      </c>
      <c r="X198" s="10" t="str">
        <f>IFERROR(IF(S198=$X$1,'2nd Open'!F198,""),"")</f>
        <v/>
      </c>
    </row>
    <row r="199" spans="1:24">
      <c r="A199" s="36"/>
      <c r="B199" s="37"/>
      <c r="C199" s="37"/>
      <c r="D199" s="89"/>
      <c r="E199" s="26">
        <v>1.98E-7</v>
      </c>
      <c r="F199" s="133" t="str">
        <f t="shared" si="40"/>
        <v/>
      </c>
      <c r="S199" s="3" t="str">
        <f>IFERROR(VLOOKUP('2nd Open'!F199,$Z$3:$AA$7,2,TRUE),"")</f>
        <v/>
      </c>
      <c r="T199" s="10" t="str">
        <f>IFERROR(IF(S199=$T$1,'2nd Open'!F199,""),"")</f>
        <v/>
      </c>
      <c r="U199" s="10" t="str">
        <f>IFERROR(IF(S199=$U$1,'2nd Open'!F199,""),"")</f>
        <v/>
      </c>
      <c r="V199" s="10" t="str">
        <f>IFERROR(IF(S199=$V$1,'2nd Open'!F199,""),"")</f>
        <v/>
      </c>
      <c r="W199" s="10" t="str">
        <f>IFERROR(IF($S199=$W$1,'2nd Open'!F199,""),"")</f>
        <v/>
      </c>
      <c r="X199" s="10" t="str">
        <f>IFERROR(IF(S199=$X$1,'2nd Open'!F199,""),"")</f>
        <v/>
      </c>
    </row>
    <row r="200" spans="1:24">
      <c r="A200" s="24" t="str">
        <f>IF(B200="","",Draw!F200)</f>
        <v/>
      </c>
      <c r="B200" s="25" t="str">
        <f>IFERROR(Draw!G200,"")</f>
        <v/>
      </c>
      <c r="C200" s="25" t="str">
        <f>IFERROR(Draw!H200,"")</f>
        <v/>
      </c>
      <c r="D200" s="78"/>
      <c r="E200" s="26">
        <v>1.99E-7</v>
      </c>
      <c r="F200" s="133" t="str">
        <f t="shared" si="40"/>
        <v/>
      </c>
      <c r="S200" s="3" t="str">
        <f>IFERROR(VLOOKUP('2nd Open'!F200,$Z$3:$AA$7,2,TRUE),"")</f>
        <v/>
      </c>
      <c r="T200" s="10" t="str">
        <f>IFERROR(IF(S200=$T$1,'2nd Open'!F200,""),"")</f>
        <v/>
      </c>
      <c r="U200" s="10" t="str">
        <f>IFERROR(IF(S200=$U$1,'2nd Open'!F200,""),"")</f>
        <v/>
      </c>
      <c r="V200" s="10" t="str">
        <f>IFERROR(IF(S200=$V$1,'2nd Open'!F200,""),"")</f>
        <v/>
      </c>
      <c r="W200" s="10" t="str">
        <f>IFERROR(IF($S200=$W$1,'2nd Open'!F200,""),"")</f>
        <v/>
      </c>
      <c r="X200" s="10" t="str">
        <f>IFERROR(IF(S200=$X$1,'2nd Open'!F200,""),"")</f>
        <v/>
      </c>
    </row>
    <row r="201" spans="1:24">
      <c r="A201" s="24" t="str">
        <f>IF(B201="","",Draw!F201)</f>
        <v/>
      </c>
      <c r="B201" s="25" t="str">
        <f>IFERROR(Draw!G201,"")</f>
        <v/>
      </c>
      <c r="C201" s="25" t="str">
        <f>IFERROR(Draw!H201,"")</f>
        <v/>
      </c>
      <c r="D201" s="79"/>
      <c r="E201" s="26">
        <v>1.9999999999999999E-7</v>
      </c>
      <c r="F201" s="133" t="str">
        <f t="shared" si="40"/>
        <v/>
      </c>
      <c r="S201" s="3" t="str">
        <f>IFERROR(VLOOKUP('2nd Open'!F201,$Z$3:$AA$7,2,TRUE),"")</f>
        <v/>
      </c>
      <c r="T201" s="10" t="str">
        <f>IFERROR(IF(S201=$T$1,'2nd Open'!F201,""),"")</f>
        <v/>
      </c>
      <c r="U201" s="10" t="str">
        <f>IFERROR(IF(S201=$U$1,'2nd Open'!F201,""),"")</f>
        <v/>
      </c>
      <c r="V201" s="10" t="str">
        <f>IFERROR(IF(S201=$V$1,'2nd Open'!F201,""),"")</f>
        <v/>
      </c>
      <c r="W201" s="10" t="str">
        <f>IFERROR(IF($S201=$W$1,'2nd Open'!F201,""),"")</f>
        <v/>
      </c>
      <c r="X201" s="10" t="str">
        <f>IFERROR(IF(S201=$X$1,'2nd Open'!F201,""),"")</f>
        <v/>
      </c>
    </row>
    <row r="202" spans="1:24">
      <c r="A202" s="24" t="str">
        <f>IF(B202="","",Draw!F202)</f>
        <v/>
      </c>
      <c r="B202" s="25" t="str">
        <f>IFERROR(Draw!G202,"")</f>
        <v/>
      </c>
      <c r="C202" s="25" t="str">
        <f>IFERROR(Draw!H202,"")</f>
        <v/>
      </c>
      <c r="D202" s="80"/>
      <c r="E202" s="26">
        <v>2.0100000000000001E-7</v>
      </c>
      <c r="F202" s="133" t="str">
        <f t="shared" si="40"/>
        <v/>
      </c>
      <c r="S202" s="3" t="str">
        <f>IFERROR(VLOOKUP('2nd Open'!F202,$Z$3:$AA$7,2,TRUE),"")</f>
        <v/>
      </c>
      <c r="T202" s="10" t="str">
        <f>IFERROR(IF(S202=$T$1,'2nd Open'!F202,""),"")</f>
        <v/>
      </c>
      <c r="U202" s="10" t="str">
        <f>IFERROR(IF(S202=$U$1,'2nd Open'!F202,""),"")</f>
        <v/>
      </c>
      <c r="V202" s="10" t="str">
        <f>IFERROR(IF(S202=$V$1,'2nd Open'!F202,""),"")</f>
        <v/>
      </c>
      <c r="W202" s="10" t="str">
        <f>IFERROR(IF($S202=$W$1,'2nd Open'!F202,""),"")</f>
        <v/>
      </c>
      <c r="X202" s="10" t="str">
        <f>IFERROR(IF(S202=$X$1,'2nd Open'!F202,""),"")</f>
        <v/>
      </c>
    </row>
    <row r="203" spans="1:24">
      <c r="A203" s="24" t="str">
        <f>IF(B203="","",Draw!F203)</f>
        <v/>
      </c>
      <c r="B203" s="25" t="str">
        <f>IFERROR(Draw!G203,"")</f>
        <v/>
      </c>
      <c r="C203" s="25" t="str">
        <f>IFERROR(Draw!H203,"")</f>
        <v/>
      </c>
      <c r="D203" s="81"/>
      <c r="E203" s="26">
        <v>2.0200000000000001E-7</v>
      </c>
      <c r="F203" s="133" t="str">
        <f t="shared" si="40"/>
        <v/>
      </c>
      <c r="S203" s="3" t="str">
        <f>IFERROR(VLOOKUP('2nd Open'!F203,$Z$3:$AA$7,2,TRUE),"")</f>
        <v/>
      </c>
      <c r="T203" s="10" t="str">
        <f>IFERROR(IF(S203=$T$1,'2nd Open'!F203,""),"")</f>
        <v/>
      </c>
      <c r="U203" s="10" t="str">
        <f>IFERROR(IF(S203=$U$1,'2nd Open'!F203,""),"")</f>
        <v/>
      </c>
      <c r="V203" s="10" t="str">
        <f>IFERROR(IF(S203=$V$1,'2nd Open'!F203,""),"")</f>
        <v/>
      </c>
      <c r="W203" s="10" t="str">
        <f>IFERROR(IF($S203=$W$1,'2nd Open'!F203,""),"")</f>
        <v/>
      </c>
      <c r="X203" s="10" t="str">
        <f>IFERROR(IF(S203=$X$1,'2nd Open'!F203,""),"")</f>
        <v/>
      </c>
    </row>
    <row r="204" spans="1:24">
      <c r="A204" s="24" t="str">
        <f>IF(B204="","",Draw!F204)</f>
        <v/>
      </c>
      <c r="B204" s="25" t="str">
        <f>IFERROR(Draw!G204,"")</f>
        <v/>
      </c>
      <c r="C204" s="25" t="str">
        <f>IFERROR(Draw!H204,"")</f>
        <v/>
      </c>
      <c r="D204" s="82"/>
      <c r="E204" s="26">
        <v>2.03E-7</v>
      </c>
      <c r="F204" s="133" t="str">
        <f t="shared" si="40"/>
        <v/>
      </c>
      <c r="S204" s="3" t="str">
        <f>IFERROR(VLOOKUP('2nd Open'!F204,$Z$3:$AA$7,2,TRUE),"")</f>
        <v/>
      </c>
      <c r="T204" s="10" t="str">
        <f>IFERROR(IF(S204=$T$1,'2nd Open'!F204,""),"")</f>
        <v/>
      </c>
      <c r="U204" s="10" t="str">
        <f>IFERROR(IF(S204=$U$1,'2nd Open'!F204,""),"")</f>
        <v/>
      </c>
      <c r="V204" s="10" t="str">
        <f>IFERROR(IF(S204=$V$1,'2nd Open'!F204,""),"")</f>
        <v/>
      </c>
      <c r="W204" s="10" t="str">
        <f>IFERROR(IF($S204=$W$1,'2nd Open'!F204,""),"")</f>
        <v/>
      </c>
      <c r="X204" s="10" t="str">
        <f>IFERROR(IF(S204=$X$1,'2nd Open'!F204,""),"")</f>
        <v/>
      </c>
    </row>
    <row r="205" spans="1:24">
      <c r="A205" s="36"/>
      <c r="B205" s="37"/>
      <c r="C205" s="37"/>
      <c r="D205" s="89"/>
      <c r="E205" s="26">
        <v>2.04E-7</v>
      </c>
      <c r="F205" s="133" t="str">
        <f t="shared" si="40"/>
        <v/>
      </c>
      <c r="S205" s="3" t="str">
        <f>IFERROR(VLOOKUP('2nd Open'!F205,$Z$3:$AA$7,2,TRUE),"")</f>
        <v/>
      </c>
      <c r="T205" s="10" t="str">
        <f>IFERROR(IF(S205=$T$1,'2nd Open'!F205,""),"")</f>
        <v/>
      </c>
      <c r="U205" s="10" t="str">
        <f>IFERROR(IF(S205=$U$1,'2nd Open'!F205,""),"")</f>
        <v/>
      </c>
      <c r="V205" s="10" t="str">
        <f>IFERROR(IF(S205=$V$1,'2nd Open'!F205,""),"")</f>
        <v/>
      </c>
      <c r="W205" s="10" t="str">
        <f>IFERROR(IF($S205=$W$1,'2nd Open'!F205,""),"")</f>
        <v/>
      </c>
      <c r="X205" s="10" t="str">
        <f>IFERROR(IF(S205=$X$1,'2nd Open'!F205,""),"")</f>
        <v/>
      </c>
    </row>
    <row r="206" spans="1:24">
      <c r="A206" s="24" t="str">
        <f>IF(B206="","",Draw!F206)</f>
        <v/>
      </c>
      <c r="B206" s="25" t="str">
        <f>IFERROR(Draw!G206,"")</f>
        <v/>
      </c>
      <c r="C206" s="25" t="str">
        <f>IFERROR(Draw!H206,"")</f>
        <v/>
      </c>
      <c r="D206" s="78"/>
      <c r="E206" s="26">
        <v>2.05E-7</v>
      </c>
      <c r="F206" s="133" t="str">
        <f t="shared" si="40"/>
        <v/>
      </c>
      <c r="S206" s="3" t="str">
        <f>IFERROR(VLOOKUP('2nd Open'!F206,$Z$3:$AA$7,2,TRUE),"")</f>
        <v/>
      </c>
      <c r="T206" s="10" t="str">
        <f>IFERROR(IF(S206=$T$1,'2nd Open'!F206,""),"")</f>
        <v/>
      </c>
      <c r="U206" s="10" t="str">
        <f>IFERROR(IF(S206=$U$1,'2nd Open'!F206,""),"")</f>
        <v/>
      </c>
      <c r="V206" s="10" t="str">
        <f>IFERROR(IF(S206=$V$1,'2nd Open'!F206,""),"")</f>
        <v/>
      </c>
      <c r="W206" s="10" t="str">
        <f>IFERROR(IF($S206=$W$1,'2nd Open'!F206,""),"")</f>
        <v/>
      </c>
      <c r="X206" s="10" t="str">
        <f>IFERROR(IF(S206=$X$1,'2nd Open'!F206,""),"")</f>
        <v/>
      </c>
    </row>
    <row r="207" spans="1:24">
      <c r="A207" s="24" t="str">
        <f>IF(B207="","",Draw!F207)</f>
        <v/>
      </c>
      <c r="B207" s="25" t="str">
        <f>IFERROR(Draw!G207,"")</f>
        <v/>
      </c>
      <c r="C207" s="25" t="str">
        <f>IFERROR(Draw!H207,"")</f>
        <v/>
      </c>
      <c r="D207" s="79"/>
      <c r="E207" s="26">
        <v>2.0599999999999999E-7</v>
      </c>
      <c r="F207" s="133" t="str">
        <f t="shared" si="40"/>
        <v/>
      </c>
      <c r="S207" s="3" t="str">
        <f>IFERROR(VLOOKUP('2nd Open'!F207,$Z$3:$AA$7,2,TRUE),"")</f>
        <v/>
      </c>
      <c r="T207" s="10" t="str">
        <f>IFERROR(IF(S207=$T$1,'2nd Open'!F207,""),"")</f>
        <v/>
      </c>
      <c r="U207" s="10" t="str">
        <f>IFERROR(IF(S207=$U$1,'2nd Open'!F207,""),"")</f>
        <v/>
      </c>
      <c r="V207" s="10" t="str">
        <f>IFERROR(IF(S207=$V$1,'2nd Open'!F207,""),"")</f>
        <v/>
      </c>
      <c r="W207" s="10" t="str">
        <f>IFERROR(IF($S207=$W$1,'2nd Open'!F207,""),"")</f>
        <v/>
      </c>
      <c r="X207" s="10" t="str">
        <f>IFERROR(IF(S207=$X$1,'2nd Open'!F207,""),"")</f>
        <v/>
      </c>
    </row>
    <row r="208" spans="1:24">
      <c r="A208" s="24" t="str">
        <f>IF(B208="","",Draw!F208)</f>
        <v/>
      </c>
      <c r="B208" s="25" t="str">
        <f>IFERROR(Draw!G208,"")</f>
        <v/>
      </c>
      <c r="C208" s="25" t="str">
        <f>IFERROR(Draw!H208,"")</f>
        <v/>
      </c>
      <c r="D208" s="80"/>
      <c r="E208" s="26">
        <v>2.0699999999999999E-7</v>
      </c>
      <c r="F208" s="133" t="str">
        <f t="shared" si="40"/>
        <v/>
      </c>
      <c r="S208" s="3" t="str">
        <f>IFERROR(VLOOKUP('2nd Open'!F208,$Z$3:$AA$7,2,TRUE),"")</f>
        <v/>
      </c>
      <c r="T208" s="10" t="str">
        <f>IFERROR(IF(S208=$T$1,'2nd Open'!F208,""),"")</f>
        <v/>
      </c>
      <c r="U208" s="10" t="str">
        <f>IFERROR(IF(S208=$U$1,'2nd Open'!F208,""),"")</f>
        <v/>
      </c>
      <c r="V208" s="10" t="str">
        <f>IFERROR(IF(S208=$V$1,'2nd Open'!F208,""),"")</f>
        <v/>
      </c>
      <c r="W208" s="10" t="str">
        <f>IFERROR(IF($S208=$W$1,'2nd Open'!F208,""),"")</f>
        <v/>
      </c>
      <c r="X208" s="10" t="str">
        <f>IFERROR(IF(S208=$X$1,'2nd Open'!F208,""),"")</f>
        <v/>
      </c>
    </row>
    <row r="209" spans="1:24">
      <c r="A209" s="24" t="str">
        <f>IF(B209="","",Draw!F209)</f>
        <v/>
      </c>
      <c r="B209" s="25" t="str">
        <f>IFERROR(Draw!G209,"")</f>
        <v/>
      </c>
      <c r="C209" s="25" t="str">
        <f>IFERROR(Draw!H209,"")</f>
        <v/>
      </c>
      <c r="D209" s="81"/>
      <c r="E209" s="26">
        <v>2.0800000000000001E-7</v>
      </c>
      <c r="F209" s="133" t="str">
        <f t="shared" si="40"/>
        <v/>
      </c>
      <c r="S209" s="3" t="str">
        <f>IFERROR(VLOOKUP('2nd Open'!F209,$Z$3:$AA$7,2,TRUE),"")</f>
        <v/>
      </c>
      <c r="T209" s="10" t="str">
        <f>IFERROR(IF(S209=$T$1,'2nd Open'!F209,""),"")</f>
        <v/>
      </c>
      <c r="U209" s="10" t="str">
        <f>IFERROR(IF(S209=$U$1,'2nd Open'!F209,""),"")</f>
        <v/>
      </c>
      <c r="V209" s="10" t="str">
        <f>IFERROR(IF(S209=$V$1,'2nd Open'!F209,""),"")</f>
        <v/>
      </c>
      <c r="W209" s="10" t="str">
        <f>IFERROR(IF($S209=$W$1,'2nd Open'!F209,""),"")</f>
        <v/>
      </c>
      <c r="X209" s="10" t="str">
        <f>IFERROR(IF(S209=$X$1,'2nd Open'!F209,""),"")</f>
        <v/>
      </c>
    </row>
    <row r="210" spans="1:24">
      <c r="A210" s="24" t="str">
        <f>IF(B210="","",Draw!F210)</f>
        <v/>
      </c>
      <c r="B210" s="25" t="str">
        <f>IFERROR(Draw!G210,"")</f>
        <v/>
      </c>
      <c r="C210" s="25" t="str">
        <f>IFERROR(Draw!H210,"")</f>
        <v/>
      </c>
      <c r="D210" s="82"/>
      <c r="E210" s="26">
        <v>2.0900000000000001E-7</v>
      </c>
      <c r="F210" s="133" t="str">
        <f t="shared" si="40"/>
        <v/>
      </c>
      <c r="S210" s="3" t="str">
        <f>IFERROR(VLOOKUP('2nd Open'!F210,$Z$3:$AA$7,2,TRUE),"")</f>
        <v/>
      </c>
      <c r="T210" s="10" t="str">
        <f>IFERROR(IF(S210=$T$1,'2nd Open'!F210,""),"")</f>
        <v/>
      </c>
      <c r="U210" s="10" t="str">
        <f>IFERROR(IF(S210=$U$1,'2nd Open'!F210,""),"")</f>
        <v/>
      </c>
      <c r="V210" s="10" t="str">
        <f>IFERROR(IF(S210=$V$1,'2nd Open'!F210,""),"")</f>
        <v/>
      </c>
      <c r="W210" s="10" t="str">
        <f>IFERROR(IF($S210=$W$1,'2nd Open'!F210,""),"")</f>
        <v/>
      </c>
      <c r="X210" s="10" t="str">
        <f>IFERROR(IF(S210=$X$1,'2nd Open'!F210,""),"")</f>
        <v/>
      </c>
    </row>
    <row r="211" spans="1:24">
      <c r="A211" s="36"/>
      <c r="B211" s="37"/>
      <c r="C211" s="37"/>
      <c r="D211" s="89"/>
      <c r="E211" s="26">
        <v>2.1E-7</v>
      </c>
      <c r="F211" s="133" t="str">
        <f t="shared" si="40"/>
        <v/>
      </c>
      <c r="S211" s="3" t="str">
        <f>IFERROR(VLOOKUP('2nd Open'!F211,$Z$3:$AA$7,2,TRUE),"")</f>
        <v/>
      </c>
      <c r="T211" s="10" t="str">
        <f>IFERROR(IF(S211=$T$1,'2nd Open'!F211,""),"")</f>
        <v/>
      </c>
      <c r="U211" s="10" t="str">
        <f>IFERROR(IF(S211=$U$1,'2nd Open'!F211,""),"")</f>
        <v/>
      </c>
      <c r="V211" s="10" t="str">
        <f>IFERROR(IF(S211=$V$1,'2nd Open'!F211,""),"")</f>
        <v/>
      </c>
      <c r="W211" s="10" t="str">
        <f>IFERROR(IF($S211=$W$1,'2nd Open'!F211,""),"")</f>
        <v/>
      </c>
      <c r="X211" s="10" t="str">
        <f>IFERROR(IF(S211=$X$1,'2nd Open'!F211,""),"")</f>
        <v/>
      </c>
    </row>
    <row r="212" spans="1:24">
      <c r="A212" s="24" t="str">
        <f>IF(B212="","",Draw!F212)</f>
        <v/>
      </c>
      <c r="B212" s="25" t="str">
        <f>IFERROR(Draw!G212,"")</f>
        <v/>
      </c>
      <c r="C212" s="25" t="str">
        <f>IFERROR(Draw!H212,"")</f>
        <v/>
      </c>
      <c r="D212" s="78"/>
      <c r="E212" s="26">
        <v>2.11E-7</v>
      </c>
      <c r="F212" s="133" t="str">
        <f t="shared" si="40"/>
        <v/>
      </c>
      <c r="S212" s="3" t="str">
        <f>IFERROR(VLOOKUP('2nd Open'!F212,$Z$3:$AA$7,2,TRUE),"")</f>
        <v/>
      </c>
      <c r="T212" s="10" t="str">
        <f>IFERROR(IF(S212=$T$1,'2nd Open'!F212,""),"")</f>
        <v/>
      </c>
      <c r="U212" s="10" t="str">
        <f>IFERROR(IF(S212=$U$1,'2nd Open'!F212,""),"")</f>
        <v/>
      </c>
      <c r="V212" s="10" t="str">
        <f>IFERROR(IF(S212=$V$1,'2nd Open'!F212,""),"")</f>
        <v/>
      </c>
      <c r="W212" s="10" t="str">
        <f>IFERROR(IF($S212=$W$1,'2nd Open'!F212,""),"")</f>
        <v/>
      </c>
      <c r="X212" s="10" t="str">
        <f>IFERROR(IF(S212=$X$1,'2nd Open'!F212,""),"")</f>
        <v/>
      </c>
    </row>
    <row r="213" spans="1:24">
      <c r="A213" s="24" t="str">
        <f>IF(B213="","",Draw!F213)</f>
        <v/>
      </c>
      <c r="B213" s="25" t="str">
        <f>IFERROR(Draw!G213,"")</f>
        <v/>
      </c>
      <c r="C213" s="25" t="str">
        <f>IFERROR(Draw!H213,"")</f>
        <v/>
      </c>
      <c r="D213" s="79"/>
      <c r="E213" s="26">
        <v>2.1199999999999999E-7</v>
      </c>
      <c r="F213" s="133" t="str">
        <f t="shared" si="40"/>
        <v/>
      </c>
      <c r="S213" s="3" t="str">
        <f>IFERROR(VLOOKUP('2nd Open'!F213,$Z$3:$AA$7,2,TRUE),"")</f>
        <v/>
      </c>
      <c r="T213" s="10" t="str">
        <f>IFERROR(IF(S213=$T$1,'2nd Open'!F213,""),"")</f>
        <v/>
      </c>
      <c r="U213" s="10" t="str">
        <f>IFERROR(IF(S213=$U$1,'2nd Open'!F213,""),"")</f>
        <v/>
      </c>
      <c r="V213" s="10" t="str">
        <f>IFERROR(IF(S213=$V$1,'2nd Open'!F213,""),"")</f>
        <v/>
      </c>
      <c r="W213" s="10" t="str">
        <f>IFERROR(IF($S213=$W$1,'2nd Open'!F213,""),"")</f>
        <v/>
      </c>
      <c r="X213" s="10" t="str">
        <f>IFERROR(IF(S213=$X$1,'2nd Open'!F213,""),"")</f>
        <v/>
      </c>
    </row>
    <row r="214" spans="1:24">
      <c r="A214" s="24" t="str">
        <f>IF(B214="","",Draw!F214)</f>
        <v/>
      </c>
      <c r="B214" s="25" t="str">
        <f>IFERROR(Draw!G214,"")</f>
        <v/>
      </c>
      <c r="C214" s="25" t="str">
        <f>IFERROR(Draw!H214,"")</f>
        <v/>
      </c>
      <c r="D214" s="80"/>
      <c r="E214" s="26">
        <v>2.1299999999999999E-7</v>
      </c>
      <c r="F214" s="133" t="str">
        <f t="shared" si="40"/>
        <v/>
      </c>
      <c r="S214" s="3" t="str">
        <f>IFERROR(VLOOKUP('2nd Open'!F214,$Z$3:$AA$7,2,TRUE),"")</f>
        <v/>
      </c>
      <c r="T214" s="10" t="str">
        <f>IFERROR(IF(S214=$T$1,'2nd Open'!F214,""),"")</f>
        <v/>
      </c>
      <c r="U214" s="10" t="str">
        <f>IFERROR(IF(S214=$U$1,'2nd Open'!F214,""),"")</f>
        <v/>
      </c>
      <c r="V214" s="10" t="str">
        <f>IFERROR(IF(S214=$V$1,'2nd Open'!F214,""),"")</f>
        <v/>
      </c>
      <c r="W214" s="10" t="str">
        <f>IFERROR(IF($S214=$W$1,'2nd Open'!F214,""),"")</f>
        <v/>
      </c>
      <c r="X214" s="10" t="str">
        <f>IFERROR(IF(S214=$X$1,'2nd Open'!F214,""),"")</f>
        <v/>
      </c>
    </row>
    <row r="215" spans="1:24">
      <c r="A215" s="24" t="str">
        <f>IF(B215="","",Draw!F215)</f>
        <v/>
      </c>
      <c r="B215" s="25" t="str">
        <f>IFERROR(Draw!G215,"")</f>
        <v/>
      </c>
      <c r="C215" s="25" t="str">
        <f>IFERROR(Draw!H215,"")</f>
        <v/>
      </c>
      <c r="D215" s="81"/>
      <c r="E215" s="26">
        <v>2.1400000000000001E-7</v>
      </c>
      <c r="F215" s="133" t="str">
        <f t="shared" si="40"/>
        <v/>
      </c>
      <c r="S215" s="3" t="str">
        <f>IFERROR(VLOOKUP('2nd Open'!F215,$Z$3:$AA$7,2,TRUE),"")</f>
        <v/>
      </c>
      <c r="T215" s="10" t="str">
        <f>IFERROR(IF(S215=$T$1,'2nd Open'!F215,""),"")</f>
        <v/>
      </c>
      <c r="U215" s="10" t="str">
        <f>IFERROR(IF(S215=$U$1,'2nd Open'!F215,""),"")</f>
        <v/>
      </c>
      <c r="V215" s="10" t="str">
        <f>IFERROR(IF(S215=$V$1,'2nd Open'!F215,""),"")</f>
        <v/>
      </c>
      <c r="W215" s="10" t="str">
        <f>IFERROR(IF($S215=$W$1,'2nd Open'!F215,""),"")</f>
        <v/>
      </c>
      <c r="X215" s="10" t="str">
        <f>IFERROR(IF(S215=$X$1,'2nd Open'!F215,""),"")</f>
        <v/>
      </c>
    </row>
    <row r="216" spans="1:24">
      <c r="A216" s="24" t="str">
        <f>IF(B216="","",Draw!F216)</f>
        <v/>
      </c>
      <c r="B216" s="25" t="str">
        <f>IFERROR(Draw!G216,"")</f>
        <v/>
      </c>
      <c r="C216" s="25" t="str">
        <f>IFERROR(Draw!H216,"")</f>
        <v/>
      </c>
      <c r="D216" s="82"/>
      <c r="E216" s="26">
        <v>2.1500000000000001E-7</v>
      </c>
      <c r="F216" s="133" t="str">
        <f t="shared" si="40"/>
        <v/>
      </c>
      <c r="S216" s="3" t="str">
        <f>IFERROR(VLOOKUP('2nd Open'!F216,$Z$3:$AA$7,2,TRUE),"")</f>
        <v/>
      </c>
      <c r="T216" s="10" t="str">
        <f>IFERROR(IF(S216=$T$1,'2nd Open'!F216,""),"")</f>
        <v/>
      </c>
      <c r="U216" s="10" t="str">
        <f>IFERROR(IF(S216=$U$1,'2nd Open'!F216,""),"")</f>
        <v/>
      </c>
      <c r="V216" s="10" t="str">
        <f>IFERROR(IF(S216=$V$1,'2nd Open'!F216,""),"")</f>
        <v/>
      </c>
      <c r="W216" s="10" t="str">
        <f>IFERROR(IF($S216=$W$1,'2nd Open'!F216,""),"")</f>
        <v/>
      </c>
      <c r="X216" s="10" t="str">
        <f>IFERROR(IF(S216=$X$1,'2nd Open'!F216,""),"")</f>
        <v/>
      </c>
    </row>
    <row r="217" spans="1:24">
      <c r="A217" s="36"/>
      <c r="B217" s="37"/>
      <c r="C217" s="37"/>
      <c r="D217" s="89"/>
      <c r="E217" s="26">
        <v>2.16E-7</v>
      </c>
      <c r="F217" s="133" t="str">
        <f t="shared" si="40"/>
        <v/>
      </c>
      <c r="S217" s="3" t="str">
        <f>IFERROR(VLOOKUP('2nd Open'!F217,$Z$3:$AA$7,2,TRUE),"")</f>
        <v/>
      </c>
      <c r="T217" s="10" t="str">
        <f>IFERROR(IF(S217=$T$1,'2nd Open'!F217,""),"")</f>
        <v/>
      </c>
      <c r="U217" s="10" t="str">
        <f>IFERROR(IF(S217=$U$1,'2nd Open'!F217,""),"")</f>
        <v/>
      </c>
      <c r="V217" s="10" t="str">
        <f>IFERROR(IF(S217=$V$1,'2nd Open'!F217,""),"")</f>
        <v/>
      </c>
      <c r="W217" s="10" t="str">
        <f>IFERROR(IF($S217=$W$1,'2nd Open'!F217,""),"")</f>
        <v/>
      </c>
      <c r="X217" s="10" t="str">
        <f>IFERROR(IF(S217=$X$1,'2nd Open'!F217,""),"")</f>
        <v/>
      </c>
    </row>
    <row r="218" spans="1:24">
      <c r="A218" s="24" t="str">
        <f>IF(B218="","",Draw!F218)</f>
        <v/>
      </c>
      <c r="B218" s="25" t="str">
        <f>IFERROR(Draw!G218,"")</f>
        <v/>
      </c>
      <c r="C218" s="25" t="str">
        <f>IFERROR(Draw!H218,"")</f>
        <v/>
      </c>
      <c r="D218" s="78"/>
      <c r="E218" s="26">
        <v>2.17E-7</v>
      </c>
      <c r="F218" s="133" t="str">
        <f t="shared" si="40"/>
        <v/>
      </c>
      <c r="S218" s="3" t="str">
        <f>IFERROR(VLOOKUP('2nd Open'!F218,$Z$3:$AA$7,2,TRUE),"")</f>
        <v/>
      </c>
      <c r="T218" s="10" t="str">
        <f>IFERROR(IF(S218=$T$1,'2nd Open'!F218,""),"")</f>
        <v/>
      </c>
      <c r="U218" s="10" t="str">
        <f>IFERROR(IF(S218=$U$1,'2nd Open'!F218,""),"")</f>
        <v/>
      </c>
      <c r="V218" s="10" t="str">
        <f>IFERROR(IF(S218=$V$1,'2nd Open'!F218,""),"")</f>
        <v/>
      </c>
      <c r="W218" s="10" t="str">
        <f>IFERROR(IF($S218=$W$1,'2nd Open'!F218,""),"")</f>
        <v/>
      </c>
      <c r="X218" s="10" t="str">
        <f>IFERROR(IF(S218=$X$1,'2nd Open'!F218,""),"")</f>
        <v/>
      </c>
    </row>
    <row r="219" spans="1:24">
      <c r="A219" s="24" t="str">
        <f>IF(B219="","",Draw!F219)</f>
        <v/>
      </c>
      <c r="B219" s="25" t="str">
        <f>IFERROR(Draw!G219,"")</f>
        <v/>
      </c>
      <c r="C219" s="25" t="str">
        <f>IFERROR(Draw!H219,"")</f>
        <v/>
      </c>
      <c r="D219" s="79"/>
      <c r="E219" s="26">
        <v>2.1799999999999999E-7</v>
      </c>
      <c r="F219" s="133" t="str">
        <f t="shared" si="40"/>
        <v/>
      </c>
      <c r="S219" s="3" t="str">
        <f>IFERROR(VLOOKUP('2nd Open'!F219,$Z$3:$AA$7,2,TRUE),"")</f>
        <v/>
      </c>
      <c r="T219" s="10" t="str">
        <f>IFERROR(IF(S219=$T$1,'2nd Open'!F219,""),"")</f>
        <v/>
      </c>
      <c r="U219" s="10" t="str">
        <f>IFERROR(IF(S219=$U$1,'2nd Open'!F219,""),"")</f>
        <v/>
      </c>
      <c r="V219" s="10" t="str">
        <f>IFERROR(IF(S219=$V$1,'2nd Open'!F219,""),"")</f>
        <v/>
      </c>
      <c r="W219" s="10" t="str">
        <f>IFERROR(IF($S219=$W$1,'2nd Open'!F219,""),"")</f>
        <v/>
      </c>
      <c r="X219" s="10" t="str">
        <f>IFERROR(IF(S219=$X$1,'2nd Open'!F219,""),"")</f>
        <v/>
      </c>
    </row>
    <row r="220" spans="1:24">
      <c r="A220" s="24" t="str">
        <f>IF(B220="","",Draw!F220)</f>
        <v/>
      </c>
      <c r="B220" s="25" t="str">
        <f>IFERROR(Draw!G220,"")</f>
        <v/>
      </c>
      <c r="C220" s="25" t="str">
        <f>IFERROR(Draw!H220,"")</f>
        <v/>
      </c>
      <c r="D220" s="80"/>
      <c r="E220" s="26">
        <v>2.1899999999999999E-7</v>
      </c>
      <c r="F220" s="133" t="str">
        <f t="shared" si="40"/>
        <v/>
      </c>
      <c r="S220" s="3" t="str">
        <f>IFERROR(VLOOKUP('2nd Open'!F220,$Z$3:$AA$7,2,TRUE),"")</f>
        <v/>
      </c>
      <c r="T220" s="10" t="str">
        <f>IFERROR(IF(S220=$T$1,'2nd Open'!F220,""),"")</f>
        <v/>
      </c>
      <c r="U220" s="10" t="str">
        <f>IFERROR(IF(S220=$U$1,'2nd Open'!F220,""),"")</f>
        <v/>
      </c>
      <c r="V220" s="10" t="str">
        <f>IFERROR(IF(S220=$V$1,'2nd Open'!F220,""),"")</f>
        <v/>
      </c>
      <c r="W220" s="10" t="str">
        <f>IFERROR(IF($S220=$W$1,'2nd Open'!F220,""),"")</f>
        <v/>
      </c>
      <c r="X220" s="10" t="str">
        <f>IFERROR(IF(S220=$X$1,'2nd Open'!F220,""),"")</f>
        <v/>
      </c>
    </row>
    <row r="221" spans="1:24">
      <c r="A221" s="24" t="str">
        <f>IF(B221="","",Draw!F221)</f>
        <v/>
      </c>
      <c r="B221" s="25" t="str">
        <f>IFERROR(Draw!G221,"")</f>
        <v/>
      </c>
      <c r="C221" s="25" t="str">
        <f>IFERROR(Draw!H221,"")</f>
        <v/>
      </c>
      <c r="D221" s="81"/>
      <c r="E221" s="26">
        <v>2.2000000000000001E-7</v>
      </c>
      <c r="F221" s="133" t="str">
        <f t="shared" si="40"/>
        <v/>
      </c>
      <c r="S221" s="3" t="str">
        <f>IFERROR(VLOOKUP('2nd Open'!F221,$Z$3:$AA$7,2,TRUE),"")</f>
        <v/>
      </c>
      <c r="T221" s="10" t="str">
        <f>IFERROR(IF(S221=$T$1,'2nd Open'!F221,""),"")</f>
        <v/>
      </c>
      <c r="U221" s="10" t="str">
        <f>IFERROR(IF(S221=$U$1,'2nd Open'!F221,""),"")</f>
        <v/>
      </c>
      <c r="V221" s="10" t="str">
        <f>IFERROR(IF(S221=$V$1,'2nd Open'!F221,""),"")</f>
        <v/>
      </c>
      <c r="W221" s="10" t="str">
        <f>IFERROR(IF($S221=$W$1,'2nd Open'!F221,""),"")</f>
        <v/>
      </c>
      <c r="X221" s="10" t="str">
        <f>IFERROR(IF(S221=$X$1,'2nd Open'!F221,""),"")</f>
        <v/>
      </c>
    </row>
    <row r="222" spans="1:24">
      <c r="A222" s="24" t="str">
        <f>IF(B222="","",Draw!F222)</f>
        <v/>
      </c>
      <c r="B222" s="25" t="str">
        <f>IFERROR(Draw!G222,"")</f>
        <v/>
      </c>
      <c r="C222" s="25" t="str">
        <f>IFERROR(Draw!H222,"")</f>
        <v/>
      </c>
      <c r="D222" s="82"/>
      <c r="E222" s="26">
        <v>2.2100000000000001E-7</v>
      </c>
      <c r="F222" s="133" t="str">
        <f t="shared" si="40"/>
        <v/>
      </c>
      <c r="S222" s="3" t="str">
        <f>IFERROR(VLOOKUP('2nd Open'!F222,$Z$3:$AA$7,2,TRUE),"")</f>
        <v/>
      </c>
      <c r="T222" s="10" t="str">
        <f>IFERROR(IF(S222=$T$1,'2nd Open'!F222,""),"")</f>
        <v/>
      </c>
      <c r="U222" s="10" t="str">
        <f>IFERROR(IF(S222=$U$1,'2nd Open'!F222,""),"")</f>
        <v/>
      </c>
      <c r="V222" s="10" t="str">
        <f>IFERROR(IF(S222=$V$1,'2nd Open'!F222,""),"")</f>
        <v/>
      </c>
      <c r="W222" s="10" t="str">
        <f>IFERROR(IF($S222=$W$1,'2nd Open'!F222,""),"")</f>
        <v/>
      </c>
      <c r="X222" s="10" t="str">
        <f>IFERROR(IF(S222=$X$1,'2nd Open'!F222,""),"")</f>
        <v/>
      </c>
    </row>
    <row r="223" spans="1:24">
      <c r="A223" s="36"/>
      <c r="B223" s="37"/>
      <c r="C223" s="37"/>
      <c r="D223" s="89"/>
      <c r="E223" s="26">
        <v>2.22E-7</v>
      </c>
      <c r="F223" s="133" t="str">
        <f t="shared" si="40"/>
        <v/>
      </c>
      <c r="S223" s="3" t="str">
        <f>IFERROR(VLOOKUP('2nd Open'!F223,$Z$3:$AA$7,2,TRUE),"")</f>
        <v/>
      </c>
      <c r="T223" s="10" t="str">
        <f>IFERROR(IF(S223=$T$1,'2nd Open'!F223,""),"")</f>
        <v/>
      </c>
      <c r="U223" s="10" t="str">
        <f>IFERROR(IF(S223=$U$1,'2nd Open'!F223,""),"")</f>
        <v/>
      </c>
      <c r="V223" s="10" t="str">
        <f>IFERROR(IF(S223=$V$1,'2nd Open'!F223,""),"")</f>
        <v/>
      </c>
      <c r="W223" s="10" t="str">
        <f>IFERROR(IF($S223=$W$1,'2nd Open'!F223,""),"")</f>
        <v/>
      </c>
      <c r="X223" s="10" t="str">
        <f>IFERROR(IF(S223=$X$1,'2nd Open'!F223,""),"")</f>
        <v/>
      </c>
    </row>
    <row r="224" spans="1:24">
      <c r="A224" s="24" t="str">
        <f>IF(B224="","",Draw!F224)</f>
        <v/>
      </c>
      <c r="B224" s="25" t="str">
        <f>IFERROR(Draw!G224,"")</f>
        <v/>
      </c>
      <c r="C224" s="25" t="str">
        <f>IFERROR(Draw!H224,"")</f>
        <v/>
      </c>
      <c r="D224" s="78"/>
      <c r="E224" s="26">
        <v>2.23E-7</v>
      </c>
      <c r="F224" s="133" t="str">
        <f t="shared" si="40"/>
        <v/>
      </c>
      <c r="S224" s="3" t="str">
        <f>IFERROR(VLOOKUP('2nd Open'!F224,$Z$3:$AA$7,2,TRUE),"")</f>
        <v/>
      </c>
      <c r="T224" s="10" t="str">
        <f>IFERROR(IF(S224=$T$1,'2nd Open'!F224,""),"")</f>
        <v/>
      </c>
      <c r="U224" s="10" t="str">
        <f>IFERROR(IF(S224=$U$1,'2nd Open'!F224,""),"")</f>
        <v/>
      </c>
      <c r="V224" s="10" t="str">
        <f>IFERROR(IF(S224=$V$1,'2nd Open'!F224,""),"")</f>
        <v/>
      </c>
      <c r="W224" s="10" t="str">
        <f>IFERROR(IF($S224=$W$1,'2nd Open'!F224,""),"")</f>
        <v/>
      </c>
      <c r="X224" s="10" t="str">
        <f>IFERROR(IF(S224=$X$1,'2nd Open'!F224,""),"")</f>
        <v/>
      </c>
    </row>
    <row r="225" spans="1:24">
      <c r="A225" s="24" t="str">
        <f>IF(B225="","",Draw!F225)</f>
        <v/>
      </c>
      <c r="B225" s="25" t="str">
        <f>IFERROR(Draw!G225,"")</f>
        <v/>
      </c>
      <c r="C225" s="25" t="str">
        <f>IFERROR(Draw!H225,"")</f>
        <v/>
      </c>
      <c r="D225" s="79"/>
      <c r="E225" s="26">
        <v>2.2399999999999999E-7</v>
      </c>
      <c r="F225" s="133" t="str">
        <f t="shared" si="40"/>
        <v/>
      </c>
      <c r="S225" s="3" t="str">
        <f>IFERROR(VLOOKUP('2nd Open'!F225,$Z$3:$AA$7,2,TRUE),"")</f>
        <v/>
      </c>
      <c r="T225" s="10" t="str">
        <f>IFERROR(IF(S225=$T$1,'2nd Open'!F225,""),"")</f>
        <v/>
      </c>
      <c r="U225" s="10" t="str">
        <f>IFERROR(IF(S225=$U$1,'2nd Open'!F225,""),"")</f>
        <v/>
      </c>
      <c r="V225" s="10" t="str">
        <f>IFERROR(IF(S225=$V$1,'2nd Open'!F225,""),"")</f>
        <v/>
      </c>
      <c r="W225" s="10" t="str">
        <f>IFERROR(IF($S225=$W$1,'2nd Open'!F225,""),"")</f>
        <v/>
      </c>
      <c r="X225" s="10" t="str">
        <f>IFERROR(IF(S225=$X$1,'2nd Open'!F225,""),"")</f>
        <v/>
      </c>
    </row>
    <row r="226" spans="1:24">
      <c r="A226" s="24" t="str">
        <f>IF(B226="","",Draw!F226)</f>
        <v/>
      </c>
      <c r="B226" s="25" t="str">
        <f>IFERROR(Draw!G226,"")</f>
        <v/>
      </c>
      <c r="C226" s="25" t="str">
        <f>IFERROR(Draw!H226,"")</f>
        <v/>
      </c>
      <c r="D226" s="80"/>
      <c r="E226" s="26">
        <v>2.2499999999999999E-7</v>
      </c>
      <c r="F226" s="133" t="str">
        <f t="shared" si="40"/>
        <v/>
      </c>
      <c r="S226" s="3" t="str">
        <f>IFERROR(VLOOKUP('2nd Open'!F226,$Z$3:$AA$7,2,TRUE),"")</f>
        <v/>
      </c>
      <c r="T226" s="10" t="str">
        <f>IFERROR(IF(S226=$T$1,'2nd Open'!F226,""),"")</f>
        <v/>
      </c>
      <c r="U226" s="10" t="str">
        <f>IFERROR(IF(S226=$U$1,'2nd Open'!F226,""),"")</f>
        <v/>
      </c>
      <c r="V226" s="10" t="str">
        <f>IFERROR(IF(S226=$V$1,'2nd Open'!F226,""),"")</f>
        <v/>
      </c>
      <c r="W226" s="10" t="str">
        <f>IFERROR(IF($S226=$W$1,'2nd Open'!F226,""),"")</f>
        <v/>
      </c>
      <c r="X226" s="10" t="str">
        <f>IFERROR(IF(S226=$X$1,'2nd Open'!F226,""),"")</f>
        <v/>
      </c>
    </row>
    <row r="227" spans="1:24">
      <c r="A227" s="24" t="str">
        <f>IF(B227="","",Draw!F227)</f>
        <v/>
      </c>
      <c r="B227" s="25" t="str">
        <f>IFERROR(Draw!G227,"")</f>
        <v/>
      </c>
      <c r="C227" s="25" t="str">
        <f>IFERROR(Draw!H227,"")</f>
        <v/>
      </c>
      <c r="D227" s="81"/>
      <c r="E227" s="26">
        <v>2.2600000000000001E-7</v>
      </c>
      <c r="F227" s="133" t="str">
        <f t="shared" si="40"/>
        <v/>
      </c>
      <c r="S227" s="3" t="str">
        <f>IFERROR(VLOOKUP('2nd Open'!F227,$Z$3:$AA$7,2,TRUE),"")</f>
        <v/>
      </c>
      <c r="T227" s="10" t="str">
        <f>IFERROR(IF(S227=$T$1,'2nd Open'!F227,""),"")</f>
        <v/>
      </c>
      <c r="U227" s="10" t="str">
        <f>IFERROR(IF(S227=$U$1,'2nd Open'!F227,""),"")</f>
        <v/>
      </c>
      <c r="V227" s="10" t="str">
        <f>IFERROR(IF(S227=$V$1,'2nd Open'!F227,""),"")</f>
        <v/>
      </c>
      <c r="W227" s="10" t="str">
        <f>IFERROR(IF($S227=$W$1,'2nd Open'!F227,""),"")</f>
        <v/>
      </c>
      <c r="X227" s="10" t="str">
        <f>IFERROR(IF(S227=$X$1,'2nd Open'!F227,""),"")</f>
        <v/>
      </c>
    </row>
    <row r="228" spans="1:24">
      <c r="A228" s="24" t="str">
        <f>IF(B228="","",Draw!F228)</f>
        <v/>
      </c>
      <c r="B228" s="25" t="str">
        <f>IFERROR(Draw!G228,"")</f>
        <v/>
      </c>
      <c r="C228" s="25" t="str">
        <f>IFERROR(Draw!H228,"")</f>
        <v/>
      </c>
      <c r="D228" s="82"/>
      <c r="E228" s="26">
        <v>2.2700000000000001E-7</v>
      </c>
      <c r="F228" s="133" t="str">
        <f t="shared" si="40"/>
        <v/>
      </c>
      <c r="S228" s="3" t="str">
        <f>IFERROR(VLOOKUP('2nd Open'!F228,$Z$3:$AA$7,2,TRUE),"")</f>
        <v/>
      </c>
      <c r="T228" s="10" t="str">
        <f>IFERROR(IF(S228=$T$1,'2nd Open'!F228,""),"")</f>
        <v/>
      </c>
      <c r="U228" s="10" t="str">
        <f>IFERROR(IF(S228=$U$1,'2nd Open'!F228,""),"")</f>
        <v/>
      </c>
      <c r="V228" s="10" t="str">
        <f>IFERROR(IF(S228=$V$1,'2nd Open'!F228,""),"")</f>
        <v/>
      </c>
      <c r="W228" s="10" t="str">
        <f>IFERROR(IF($S228=$W$1,'2nd Open'!F228,""),"")</f>
        <v/>
      </c>
      <c r="X228" s="10" t="str">
        <f>IFERROR(IF(S228=$X$1,'2nd Open'!F228,""),"")</f>
        <v/>
      </c>
    </row>
    <row r="229" spans="1:24">
      <c r="A229" s="36"/>
      <c r="B229" s="37"/>
      <c r="C229" s="37"/>
      <c r="D229" s="89"/>
      <c r="E229" s="26">
        <v>2.28E-7</v>
      </c>
      <c r="F229" s="133" t="str">
        <f t="shared" si="40"/>
        <v/>
      </c>
      <c r="S229" s="3" t="str">
        <f>IFERROR(VLOOKUP('2nd Open'!F229,$Z$3:$AA$7,2,TRUE),"")</f>
        <v/>
      </c>
      <c r="T229" s="10" t="str">
        <f>IFERROR(IF(S229=$T$1,'2nd Open'!F229,""),"")</f>
        <v/>
      </c>
      <c r="U229" s="10" t="str">
        <f>IFERROR(IF(S229=$U$1,'2nd Open'!F229,""),"")</f>
        <v/>
      </c>
      <c r="V229" s="10" t="str">
        <f>IFERROR(IF(S229=$V$1,'2nd Open'!F229,""),"")</f>
        <v/>
      </c>
      <c r="W229" s="10" t="str">
        <f>IFERROR(IF($S229=$W$1,'2nd Open'!F229,""),"")</f>
        <v/>
      </c>
      <c r="X229" s="10" t="str">
        <f>IFERROR(IF(S229=$X$1,'2nd Open'!F229,""),"")</f>
        <v/>
      </c>
    </row>
    <row r="230" spans="1:24">
      <c r="A230" s="24" t="str">
        <f>IF(B230="","",Draw!F230)</f>
        <v/>
      </c>
      <c r="B230" s="25" t="str">
        <f>IFERROR(Draw!G230,"")</f>
        <v/>
      </c>
      <c r="C230" s="25" t="str">
        <f>IFERROR(Draw!H230,"")</f>
        <v/>
      </c>
      <c r="D230" s="78"/>
      <c r="E230" s="26">
        <v>2.29E-7</v>
      </c>
      <c r="F230" s="133" t="str">
        <f t="shared" si="40"/>
        <v/>
      </c>
      <c r="S230" s="3" t="str">
        <f>IFERROR(VLOOKUP('2nd Open'!F230,$Z$3:$AA$7,2,TRUE),"")</f>
        <v/>
      </c>
      <c r="T230" s="10" t="str">
        <f>IFERROR(IF(S230=$T$1,'2nd Open'!F230,""),"")</f>
        <v/>
      </c>
      <c r="U230" s="10" t="str">
        <f>IFERROR(IF(S230=$U$1,'2nd Open'!F230,""),"")</f>
        <v/>
      </c>
      <c r="V230" s="10" t="str">
        <f>IFERROR(IF(S230=$V$1,'2nd Open'!F230,""),"")</f>
        <v/>
      </c>
      <c r="W230" s="10" t="str">
        <f>IFERROR(IF($S230=$W$1,'2nd Open'!F230,""),"")</f>
        <v/>
      </c>
      <c r="X230" s="10" t="str">
        <f>IFERROR(IF(S230=$X$1,'2nd Open'!F230,""),"")</f>
        <v/>
      </c>
    </row>
    <row r="231" spans="1:24">
      <c r="A231" s="24" t="str">
        <f>IF(B231="","",Draw!F231)</f>
        <v/>
      </c>
      <c r="B231" s="25" t="str">
        <f>IFERROR(Draw!G231,"")</f>
        <v/>
      </c>
      <c r="C231" s="25" t="str">
        <f>IFERROR(Draw!H231,"")</f>
        <v/>
      </c>
      <c r="D231" s="79"/>
      <c r="E231" s="26">
        <v>2.2999999999999999E-7</v>
      </c>
      <c r="F231" s="133" t="str">
        <f t="shared" si="40"/>
        <v/>
      </c>
      <c r="S231" s="3" t="str">
        <f>IFERROR(VLOOKUP('2nd Open'!F231,$Z$3:$AA$7,2,TRUE),"")</f>
        <v/>
      </c>
      <c r="T231" s="10" t="str">
        <f>IFERROR(IF(S231=$T$1,'2nd Open'!F231,""),"")</f>
        <v/>
      </c>
      <c r="U231" s="10" t="str">
        <f>IFERROR(IF(S231=$U$1,'2nd Open'!F231,""),"")</f>
        <v/>
      </c>
      <c r="V231" s="10" t="str">
        <f>IFERROR(IF(S231=$V$1,'2nd Open'!F231,""),"")</f>
        <v/>
      </c>
      <c r="W231" s="10" t="str">
        <f>IFERROR(IF($S231=$W$1,'2nd Open'!F231,""),"")</f>
        <v/>
      </c>
      <c r="X231" s="10" t="str">
        <f>IFERROR(IF(S231=$X$1,'2nd Open'!F231,""),"")</f>
        <v/>
      </c>
    </row>
    <row r="232" spans="1:24">
      <c r="A232" s="24" t="str">
        <f>IF(B232="","",Draw!F232)</f>
        <v/>
      </c>
      <c r="B232" s="25" t="str">
        <f>IFERROR(Draw!G232,"")</f>
        <v/>
      </c>
      <c r="C232" s="25" t="str">
        <f>IFERROR(Draw!H232,"")</f>
        <v/>
      </c>
      <c r="D232" s="80"/>
      <c r="E232" s="26">
        <v>2.3099999999999999E-7</v>
      </c>
      <c r="F232" s="133" t="str">
        <f t="shared" si="40"/>
        <v/>
      </c>
      <c r="S232" s="3" t="str">
        <f>IFERROR(VLOOKUP('2nd Open'!F232,$Z$3:$AA$7,2,TRUE),"")</f>
        <v/>
      </c>
      <c r="T232" s="10" t="str">
        <f>IFERROR(IF(S232=$T$1,'2nd Open'!F232,""),"")</f>
        <v/>
      </c>
      <c r="U232" s="10" t="str">
        <f>IFERROR(IF(S232=$U$1,'2nd Open'!F232,""),"")</f>
        <v/>
      </c>
      <c r="V232" s="10" t="str">
        <f>IFERROR(IF(S232=$V$1,'2nd Open'!F232,""),"")</f>
        <v/>
      </c>
      <c r="W232" s="10" t="str">
        <f>IFERROR(IF($S232=$W$1,'2nd Open'!F232,""),"")</f>
        <v/>
      </c>
      <c r="X232" s="10" t="str">
        <f>IFERROR(IF(S232=$X$1,'2nd Open'!F232,""),"")</f>
        <v/>
      </c>
    </row>
    <row r="233" spans="1:24">
      <c r="A233" s="24" t="str">
        <f>IF(B233="","",Draw!F233)</f>
        <v/>
      </c>
      <c r="B233" s="25" t="str">
        <f>IFERROR(Draw!G233,"")</f>
        <v/>
      </c>
      <c r="C233" s="25" t="str">
        <f>IFERROR(Draw!H233,"")</f>
        <v/>
      </c>
      <c r="D233" s="81"/>
      <c r="E233" s="26">
        <v>2.3200000000000001E-7</v>
      </c>
      <c r="F233" s="133" t="str">
        <f t="shared" si="40"/>
        <v/>
      </c>
      <c r="S233" s="3" t="str">
        <f>IFERROR(VLOOKUP('2nd Open'!F233,$Z$3:$AA$7,2,TRUE),"")</f>
        <v/>
      </c>
      <c r="T233" s="10" t="str">
        <f>IFERROR(IF(S233=$T$1,'2nd Open'!F233,""),"")</f>
        <v/>
      </c>
      <c r="U233" s="10" t="str">
        <f>IFERROR(IF(S233=$U$1,'2nd Open'!F233,""),"")</f>
        <v/>
      </c>
      <c r="V233" s="10" t="str">
        <f>IFERROR(IF(S233=$V$1,'2nd Open'!F233,""),"")</f>
        <v/>
      </c>
      <c r="W233" s="10" t="str">
        <f>IFERROR(IF($S233=$W$1,'2nd Open'!F233,""),"")</f>
        <v/>
      </c>
      <c r="X233" s="10" t="str">
        <f>IFERROR(IF(S233=$X$1,'2nd Open'!F233,""),"")</f>
        <v/>
      </c>
    </row>
    <row r="234" spans="1:24">
      <c r="A234" s="24" t="str">
        <f>IF(B234="","",Draw!F234)</f>
        <v/>
      </c>
      <c r="B234" s="25" t="str">
        <f>IFERROR(Draw!G234,"")</f>
        <v/>
      </c>
      <c r="C234" s="25" t="str">
        <f>IFERROR(Draw!H234,"")</f>
        <v/>
      </c>
      <c r="D234" s="82"/>
      <c r="E234" s="26">
        <v>2.3300000000000001E-7</v>
      </c>
      <c r="F234" s="133" t="str">
        <f t="shared" si="40"/>
        <v/>
      </c>
      <c r="S234" s="3" t="str">
        <f>IFERROR(VLOOKUP('2nd Open'!F234,$Z$3:$AA$7,2,TRUE),"")</f>
        <v/>
      </c>
      <c r="T234" s="10" t="str">
        <f>IFERROR(IF(S234=$T$1,'2nd Open'!F234,""),"")</f>
        <v/>
      </c>
      <c r="U234" s="10" t="str">
        <f>IFERROR(IF(S234=$U$1,'2nd Open'!F234,""),"")</f>
        <v/>
      </c>
      <c r="V234" s="10" t="str">
        <f>IFERROR(IF(S234=$V$1,'2nd Open'!F234,""),"")</f>
        <v/>
      </c>
      <c r="W234" s="10" t="str">
        <f>IFERROR(IF($S234=$W$1,'2nd Open'!F234,""),"")</f>
        <v/>
      </c>
      <c r="X234" s="10" t="str">
        <f>IFERROR(IF(S234=$X$1,'2nd Open'!F234,""),"")</f>
        <v/>
      </c>
    </row>
    <row r="235" spans="1:24">
      <c r="A235" s="36"/>
      <c r="B235" s="37"/>
      <c r="C235" s="37"/>
      <c r="D235" s="89"/>
      <c r="E235" s="26">
        <v>2.34E-7</v>
      </c>
      <c r="F235" s="133" t="str">
        <f t="shared" si="40"/>
        <v/>
      </c>
      <c r="S235" s="3" t="str">
        <f>IFERROR(VLOOKUP('2nd Open'!F235,$Z$3:$AA$7,2,TRUE),"")</f>
        <v/>
      </c>
      <c r="T235" s="10" t="str">
        <f>IFERROR(IF(S235=$T$1,'2nd Open'!F235,""),"")</f>
        <v/>
      </c>
      <c r="U235" s="10" t="str">
        <f>IFERROR(IF(S235=$U$1,'2nd Open'!F235,""),"")</f>
        <v/>
      </c>
      <c r="V235" s="10" t="str">
        <f>IFERROR(IF(S235=$V$1,'2nd Open'!F235,""),"")</f>
        <v/>
      </c>
      <c r="W235" s="10" t="str">
        <f>IFERROR(IF($S235=$W$1,'2nd Open'!F235,""),"")</f>
        <v/>
      </c>
      <c r="X235" s="10" t="str">
        <f>IFERROR(IF(S235=$X$1,'2nd Open'!F235,""),"")</f>
        <v/>
      </c>
    </row>
    <row r="236" spans="1:24">
      <c r="A236" s="24" t="str">
        <f>IF(B236="","",Draw!F236)</f>
        <v/>
      </c>
      <c r="B236" s="25" t="str">
        <f>IFERROR(Draw!G236,"")</f>
        <v/>
      </c>
      <c r="C236" s="25" t="str">
        <f>IFERROR(Draw!H236,"")</f>
        <v/>
      </c>
      <c r="D236" s="78"/>
      <c r="E236" s="26">
        <v>2.35E-7</v>
      </c>
      <c r="F236" s="133" t="str">
        <f t="shared" si="40"/>
        <v/>
      </c>
      <c r="S236" s="3" t="str">
        <f>IFERROR(VLOOKUP('2nd Open'!F236,$Z$3:$AA$7,2,TRUE),"")</f>
        <v/>
      </c>
      <c r="T236" s="10" t="str">
        <f>IFERROR(IF(S236=$T$1,'2nd Open'!F236,""),"")</f>
        <v/>
      </c>
      <c r="U236" s="10" t="str">
        <f>IFERROR(IF(S236=$U$1,'2nd Open'!F236,""),"")</f>
        <v/>
      </c>
      <c r="V236" s="10" t="str">
        <f>IFERROR(IF(S236=$V$1,'2nd Open'!F236,""),"")</f>
        <v/>
      </c>
      <c r="W236" s="10" t="str">
        <f>IFERROR(IF($S236=$W$1,'2nd Open'!F236,""),"")</f>
        <v/>
      </c>
      <c r="X236" s="10" t="str">
        <f>IFERROR(IF(S236=$X$1,'2nd Open'!F236,""),"")</f>
        <v/>
      </c>
    </row>
    <row r="237" spans="1:24">
      <c r="A237" s="24" t="str">
        <f>IF(B237="","",Draw!F237)</f>
        <v/>
      </c>
      <c r="B237" s="25" t="str">
        <f>IFERROR(Draw!G237,"")</f>
        <v/>
      </c>
      <c r="C237" s="25" t="str">
        <f>IFERROR(Draw!H237,"")</f>
        <v/>
      </c>
      <c r="D237" s="79"/>
      <c r="E237" s="26">
        <v>2.36E-7</v>
      </c>
      <c r="F237" s="133" t="str">
        <f t="shared" si="40"/>
        <v/>
      </c>
      <c r="S237" s="3" t="str">
        <f>IFERROR(VLOOKUP('2nd Open'!F237,$Z$3:$AA$7,2,TRUE),"")</f>
        <v/>
      </c>
      <c r="T237" s="10" t="str">
        <f>IFERROR(IF(S237=$T$1,'2nd Open'!F237,""),"")</f>
        <v/>
      </c>
      <c r="U237" s="10" t="str">
        <f>IFERROR(IF(S237=$U$1,'2nd Open'!F237,""),"")</f>
        <v/>
      </c>
      <c r="V237" s="10" t="str">
        <f>IFERROR(IF(S237=$V$1,'2nd Open'!F237,""),"")</f>
        <v/>
      </c>
      <c r="W237" s="10" t="str">
        <f>IFERROR(IF($S237=$W$1,'2nd Open'!F237,""),"")</f>
        <v/>
      </c>
      <c r="X237" s="10" t="str">
        <f>IFERROR(IF(S237=$X$1,'2nd Open'!F237,""),"")</f>
        <v/>
      </c>
    </row>
    <row r="238" spans="1:24">
      <c r="A238" s="24" t="str">
        <f>IF(B238="","",Draw!F238)</f>
        <v/>
      </c>
      <c r="B238" s="25" t="str">
        <f>IFERROR(Draw!G238,"")</f>
        <v/>
      </c>
      <c r="C238" s="25" t="str">
        <f>IFERROR(Draw!H238,"")</f>
        <v/>
      </c>
      <c r="D238" s="80"/>
      <c r="E238" s="26">
        <v>2.3699999999999999E-7</v>
      </c>
      <c r="F238" s="133" t="str">
        <f t="shared" si="40"/>
        <v/>
      </c>
      <c r="S238" s="3" t="str">
        <f>IFERROR(VLOOKUP('2nd Open'!F238,$Z$3:$AA$7,2,TRUE),"")</f>
        <v/>
      </c>
      <c r="T238" s="10" t="str">
        <f>IFERROR(IF(S238=$T$1,'2nd Open'!F238,""),"")</f>
        <v/>
      </c>
      <c r="U238" s="10" t="str">
        <f>IFERROR(IF(S238=$U$1,'2nd Open'!F238,""),"")</f>
        <v/>
      </c>
      <c r="V238" s="10" t="str">
        <f>IFERROR(IF(S238=$V$1,'2nd Open'!F238,""),"")</f>
        <v/>
      </c>
      <c r="W238" s="10" t="str">
        <f>IFERROR(IF($S238=$W$1,'2nd Open'!F238,""),"")</f>
        <v/>
      </c>
      <c r="X238" s="10" t="str">
        <f>IFERROR(IF(S238=$X$1,'2nd Open'!F238,""),"")</f>
        <v/>
      </c>
    </row>
    <row r="239" spans="1:24">
      <c r="A239" s="24" t="str">
        <f>IF(B239="","",Draw!F239)</f>
        <v/>
      </c>
      <c r="B239" s="25" t="str">
        <f>IFERROR(Draw!G239,"")</f>
        <v/>
      </c>
      <c r="C239" s="25" t="str">
        <f>IFERROR(Draw!H239,"")</f>
        <v/>
      </c>
      <c r="D239" s="81"/>
      <c r="E239" s="26">
        <v>2.3799999999999999E-7</v>
      </c>
      <c r="F239" s="133" t="str">
        <f t="shared" si="40"/>
        <v/>
      </c>
      <c r="S239" s="3" t="str">
        <f>IFERROR(VLOOKUP('2nd Open'!F239,$Z$3:$AA$7,2,TRUE),"")</f>
        <v/>
      </c>
      <c r="T239" s="10" t="str">
        <f>IFERROR(IF(S239=$T$1,'2nd Open'!F239,""),"")</f>
        <v/>
      </c>
      <c r="U239" s="10" t="str">
        <f>IFERROR(IF(S239=$U$1,'2nd Open'!F239,""),"")</f>
        <v/>
      </c>
      <c r="V239" s="10" t="str">
        <f>IFERROR(IF(S239=$V$1,'2nd Open'!F239,""),"")</f>
        <v/>
      </c>
      <c r="W239" s="10" t="str">
        <f>IFERROR(IF($S239=$W$1,'2nd Open'!F239,""),"")</f>
        <v/>
      </c>
      <c r="X239" s="10" t="str">
        <f>IFERROR(IF(S239=$X$1,'2nd Open'!F239,""),"")</f>
        <v/>
      </c>
    </row>
    <row r="240" spans="1:24">
      <c r="A240" s="24" t="str">
        <f>IF(B240="","",Draw!F240)</f>
        <v/>
      </c>
      <c r="B240" s="25" t="str">
        <f>IFERROR(Draw!G240,"")</f>
        <v/>
      </c>
      <c r="C240" s="25" t="str">
        <f>IFERROR(Draw!H240,"")</f>
        <v/>
      </c>
      <c r="D240" s="82"/>
      <c r="E240" s="26">
        <v>2.3900000000000001E-7</v>
      </c>
      <c r="F240" s="133" t="str">
        <f t="shared" si="40"/>
        <v/>
      </c>
      <c r="S240" s="3" t="str">
        <f>IFERROR(VLOOKUP('2nd Open'!F240,$Z$3:$AA$7,2,TRUE),"")</f>
        <v/>
      </c>
      <c r="T240" s="10" t="str">
        <f>IFERROR(IF(S240=$T$1,'2nd Open'!F240,""),"")</f>
        <v/>
      </c>
      <c r="U240" s="10" t="str">
        <f>IFERROR(IF(S240=$U$1,'2nd Open'!F240,""),"")</f>
        <v/>
      </c>
      <c r="V240" s="10" t="str">
        <f>IFERROR(IF(S240=$V$1,'2nd Open'!F240,""),"")</f>
        <v/>
      </c>
      <c r="W240" s="10" t="str">
        <f>IFERROR(IF($S240=$W$1,'2nd Open'!F240,""),"")</f>
        <v/>
      </c>
      <c r="X240" s="10" t="str">
        <f>IFERROR(IF(S240=$X$1,'2nd Open'!F240,""),"")</f>
        <v/>
      </c>
    </row>
    <row r="241" spans="1:24">
      <c r="A241" s="36"/>
      <c r="B241" s="37"/>
      <c r="C241" s="37"/>
      <c r="D241" s="89"/>
      <c r="E241" s="26">
        <v>2.3999999999999998E-7</v>
      </c>
      <c r="F241" s="133" t="str">
        <f t="shared" si="40"/>
        <v/>
      </c>
      <c r="S241" s="3" t="str">
        <f>IFERROR(VLOOKUP('2nd Open'!F241,$Z$3:$AA$7,2,TRUE),"")</f>
        <v/>
      </c>
      <c r="T241" s="10" t="str">
        <f>IFERROR(IF(S241=$T$1,'2nd Open'!F241,""),"")</f>
        <v/>
      </c>
      <c r="U241" s="10" t="str">
        <f>IFERROR(IF(S241=$U$1,'2nd Open'!F241,""),"")</f>
        <v/>
      </c>
      <c r="V241" s="10" t="str">
        <f>IFERROR(IF(S241=$V$1,'2nd Open'!F241,""),"")</f>
        <v/>
      </c>
      <c r="W241" s="10" t="str">
        <f>IFERROR(IF($S241=$W$1,'2nd Open'!F241,""),"")</f>
        <v/>
      </c>
      <c r="X241" s="10" t="str">
        <f>IFERROR(IF(S241=$X$1,'2nd Open'!F241,""),"")</f>
        <v/>
      </c>
    </row>
    <row r="242" spans="1:24">
      <c r="A242" s="24" t="str">
        <f>IF(B242="","",Draw!F242)</f>
        <v/>
      </c>
      <c r="B242" s="25" t="str">
        <f>IFERROR(Draw!G242,"")</f>
        <v/>
      </c>
      <c r="C242" s="25" t="str">
        <f>IFERROR(Draw!H242,"")</f>
        <v/>
      </c>
      <c r="D242" s="78"/>
      <c r="E242" s="26">
        <v>2.41E-7</v>
      </c>
      <c r="F242" s="133" t="str">
        <f t="shared" si="40"/>
        <v/>
      </c>
      <c r="S242" s="3" t="str">
        <f>IFERROR(VLOOKUP('2nd Open'!F242,$Z$3:$AA$7,2,TRUE),"")</f>
        <v/>
      </c>
      <c r="T242" s="10" t="str">
        <f>IFERROR(IF(S242=$T$1,'2nd Open'!F242,""),"")</f>
        <v/>
      </c>
      <c r="U242" s="10" t="str">
        <f>IFERROR(IF(S242=$U$1,'2nd Open'!F242,""),"")</f>
        <v/>
      </c>
      <c r="V242" s="10" t="str">
        <f>IFERROR(IF(S242=$V$1,'2nd Open'!F242,""),"")</f>
        <v/>
      </c>
      <c r="W242" s="10" t="str">
        <f>IFERROR(IF($S242=$W$1,'2nd Open'!F242,""),"")</f>
        <v/>
      </c>
      <c r="X242" s="10" t="str">
        <f>IFERROR(IF(S242=$X$1,'2nd Open'!F242,""),"")</f>
        <v/>
      </c>
    </row>
    <row r="243" spans="1:24">
      <c r="A243" s="24" t="str">
        <f>IF(B243="","",Draw!F243)</f>
        <v/>
      </c>
      <c r="B243" s="25" t="str">
        <f>IFERROR(Draw!G243,"")</f>
        <v/>
      </c>
      <c r="C243" s="25" t="str">
        <f>IFERROR(Draw!H243,"")</f>
        <v/>
      </c>
      <c r="D243" s="79"/>
      <c r="E243" s="26">
        <v>2.4200000000000002E-7</v>
      </c>
      <c r="F243" s="133" t="str">
        <f t="shared" si="40"/>
        <v/>
      </c>
      <c r="S243" s="3" t="str">
        <f>IFERROR(VLOOKUP('2nd Open'!F243,$Z$3:$AA$7,2,TRUE),"")</f>
        <v/>
      </c>
      <c r="T243" s="10" t="str">
        <f>IFERROR(IF(S243=$T$1,'2nd Open'!F243,""),"")</f>
        <v/>
      </c>
      <c r="U243" s="10" t="str">
        <f>IFERROR(IF(S243=$U$1,'2nd Open'!F243,""),"")</f>
        <v/>
      </c>
      <c r="V243" s="10" t="str">
        <f>IFERROR(IF(S243=$V$1,'2nd Open'!F243,""),"")</f>
        <v/>
      </c>
      <c r="W243" s="10" t="str">
        <f>IFERROR(IF($S243=$W$1,'2nd Open'!F243,""),"")</f>
        <v/>
      </c>
      <c r="X243" s="10" t="str">
        <f>IFERROR(IF(S243=$X$1,'2nd Open'!F243,""),"")</f>
        <v/>
      </c>
    </row>
    <row r="244" spans="1:24">
      <c r="A244" s="24" t="str">
        <f>IF(B244="","",Draw!F244)</f>
        <v/>
      </c>
      <c r="B244" s="25" t="str">
        <f>IFERROR(Draw!G244,"")</f>
        <v/>
      </c>
      <c r="C244" s="25" t="str">
        <f>IFERROR(Draw!H244,"")</f>
        <v/>
      </c>
      <c r="D244" s="80"/>
      <c r="E244" s="26">
        <v>2.4299999999999999E-7</v>
      </c>
      <c r="F244" s="133" t="str">
        <f t="shared" si="40"/>
        <v/>
      </c>
      <c r="S244" s="3" t="str">
        <f>IFERROR(VLOOKUP('2nd Open'!F244,$Z$3:$AA$7,2,TRUE),"")</f>
        <v/>
      </c>
      <c r="T244" s="10" t="str">
        <f>IFERROR(IF(S244=$T$1,'2nd Open'!F244,""),"")</f>
        <v/>
      </c>
      <c r="U244" s="10" t="str">
        <f>IFERROR(IF(S244=$U$1,'2nd Open'!F244,""),"")</f>
        <v/>
      </c>
      <c r="V244" s="10" t="str">
        <f>IFERROR(IF(S244=$V$1,'2nd Open'!F244,""),"")</f>
        <v/>
      </c>
      <c r="W244" s="10" t="str">
        <f>IFERROR(IF($S244=$W$1,'2nd Open'!F244,""),"")</f>
        <v/>
      </c>
      <c r="X244" s="10" t="str">
        <f>IFERROR(IF(S244=$X$1,'2nd Open'!F244,""),"")</f>
        <v/>
      </c>
    </row>
    <row r="245" spans="1:24">
      <c r="A245" s="24" t="str">
        <f>IF(B245="","",Draw!F245)</f>
        <v/>
      </c>
      <c r="B245" s="25" t="str">
        <f>IFERROR(Draw!G245,"")</f>
        <v/>
      </c>
      <c r="C245" s="25" t="str">
        <f>IFERROR(Draw!H245,"")</f>
        <v/>
      </c>
      <c r="D245" s="81"/>
      <c r="E245" s="26">
        <v>2.4400000000000001E-7</v>
      </c>
      <c r="F245" s="133" t="str">
        <f t="shared" ref="F245:F300" si="41">IF(D245="nt",1000+E245,IF((D245+E245)&gt;5,D245+E245,""))</f>
        <v/>
      </c>
      <c r="S245" s="3" t="str">
        <f>IFERROR(VLOOKUP('2nd Open'!F245,$Z$3:$AA$7,2,TRUE),"")</f>
        <v/>
      </c>
      <c r="T245" s="10" t="str">
        <f>IFERROR(IF(S245=$T$1,'2nd Open'!F245,""),"")</f>
        <v/>
      </c>
      <c r="U245" s="10" t="str">
        <f>IFERROR(IF(S245=$U$1,'2nd Open'!F245,""),"")</f>
        <v/>
      </c>
      <c r="V245" s="10" t="str">
        <f>IFERROR(IF(S245=$V$1,'2nd Open'!F245,""),"")</f>
        <v/>
      </c>
      <c r="W245" s="10" t="str">
        <f>IFERROR(IF($S245=$W$1,'2nd Open'!F245,""),"")</f>
        <v/>
      </c>
      <c r="X245" s="10" t="str">
        <f>IFERROR(IF(S245=$X$1,'2nd Open'!F245,""),"")</f>
        <v/>
      </c>
    </row>
    <row r="246" spans="1:24">
      <c r="A246" s="24" t="str">
        <f>IF(B246="","",Draw!F246)</f>
        <v/>
      </c>
      <c r="B246" s="25" t="str">
        <f>IFERROR(Draw!G246,"")</f>
        <v/>
      </c>
      <c r="C246" s="25" t="str">
        <f>IFERROR(Draw!H246,"")</f>
        <v/>
      </c>
      <c r="D246" s="82"/>
      <c r="E246" s="26">
        <v>2.4499999999999998E-7</v>
      </c>
      <c r="F246" s="133" t="str">
        <f t="shared" si="41"/>
        <v/>
      </c>
      <c r="S246" s="3" t="str">
        <f>IFERROR(VLOOKUP('2nd Open'!F246,$Z$3:$AA$7,2,TRUE),"")</f>
        <v/>
      </c>
      <c r="T246" s="10" t="str">
        <f>IFERROR(IF(S246=$T$1,'2nd Open'!F246,""),"")</f>
        <v/>
      </c>
      <c r="U246" s="10" t="str">
        <f>IFERROR(IF(S246=$U$1,'2nd Open'!F246,""),"")</f>
        <v/>
      </c>
      <c r="V246" s="10" t="str">
        <f>IFERROR(IF(S246=$V$1,'2nd Open'!F246,""),"")</f>
        <v/>
      </c>
      <c r="W246" s="10" t="str">
        <f>IFERROR(IF($S246=$W$1,'2nd Open'!F246,""),"")</f>
        <v/>
      </c>
      <c r="X246" s="10" t="str">
        <f>IFERROR(IF(S246=$X$1,'2nd Open'!F246,""),"")</f>
        <v/>
      </c>
    </row>
    <row r="247" spans="1:24">
      <c r="A247" s="36"/>
      <c r="B247" s="37"/>
      <c r="C247" s="37"/>
      <c r="D247" s="89"/>
      <c r="E247" s="26">
        <v>2.4600000000000001E-7</v>
      </c>
      <c r="F247" s="133" t="str">
        <f t="shared" si="41"/>
        <v/>
      </c>
      <c r="S247" s="3" t="str">
        <f>IFERROR(VLOOKUP('2nd Open'!F247,$Z$3:$AA$7,2,TRUE),"")</f>
        <v/>
      </c>
      <c r="T247" s="10" t="str">
        <f>IFERROR(IF(S247=$T$1,'2nd Open'!F247,""),"")</f>
        <v/>
      </c>
      <c r="U247" s="10" t="str">
        <f>IFERROR(IF(S247=$U$1,'2nd Open'!F247,""),"")</f>
        <v/>
      </c>
      <c r="V247" s="10" t="str">
        <f>IFERROR(IF(S247=$V$1,'2nd Open'!F247,""),"")</f>
        <v/>
      </c>
      <c r="W247" s="10" t="str">
        <f>IFERROR(IF($S247=$W$1,'2nd Open'!F247,""),"")</f>
        <v/>
      </c>
      <c r="X247" s="10" t="str">
        <f>IFERROR(IF(S247=$X$1,'2nd Open'!F247,""),"")</f>
        <v/>
      </c>
    </row>
    <row r="248" spans="1:24">
      <c r="A248" s="24" t="str">
        <f>IF(B248="","",Draw!F248)</f>
        <v/>
      </c>
      <c r="B248" s="25" t="str">
        <f>IFERROR(Draw!G248,"")</f>
        <v/>
      </c>
      <c r="C248" s="25" t="str">
        <f>IFERROR(Draw!H248,"")</f>
        <v/>
      </c>
      <c r="D248" s="78"/>
      <c r="E248" s="26">
        <v>2.4699999999999998E-7</v>
      </c>
      <c r="F248" s="133" t="str">
        <f t="shared" si="41"/>
        <v/>
      </c>
      <c r="S248" s="3" t="str">
        <f>IFERROR(VLOOKUP('2nd Open'!F248,$Z$3:$AA$7,2,TRUE),"")</f>
        <v/>
      </c>
      <c r="T248" s="10" t="str">
        <f>IFERROR(IF(S248=$T$1,'2nd Open'!F248,""),"")</f>
        <v/>
      </c>
      <c r="U248" s="10" t="str">
        <f>IFERROR(IF(S248=$U$1,'2nd Open'!F248,""),"")</f>
        <v/>
      </c>
      <c r="V248" s="10" t="str">
        <f>IFERROR(IF(S248=$V$1,'2nd Open'!F248,""),"")</f>
        <v/>
      </c>
      <c r="W248" s="10" t="str">
        <f>IFERROR(IF($S248=$W$1,'2nd Open'!F248,""),"")</f>
        <v/>
      </c>
      <c r="X248" s="10" t="str">
        <f>IFERROR(IF(S248=$X$1,'2nd Open'!F248,""),"")</f>
        <v/>
      </c>
    </row>
    <row r="249" spans="1:24">
      <c r="A249" s="24" t="str">
        <f>IF(B249="","",Draw!F249)</f>
        <v/>
      </c>
      <c r="B249" s="25" t="str">
        <f>IFERROR(Draw!G249,"")</f>
        <v/>
      </c>
      <c r="C249" s="25" t="str">
        <f>IFERROR(Draw!H249,"")</f>
        <v/>
      </c>
      <c r="D249" s="79"/>
      <c r="E249" s="26">
        <v>2.48E-7</v>
      </c>
      <c r="F249" s="133" t="str">
        <f t="shared" si="41"/>
        <v/>
      </c>
      <c r="S249" s="3" t="str">
        <f>IFERROR(VLOOKUP('2nd Open'!F249,$Z$3:$AA$7,2,TRUE),"")</f>
        <v/>
      </c>
      <c r="T249" s="10" t="str">
        <f>IFERROR(IF(S249=$T$1,'2nd Open'!F249,""),"")</f>
        <v/>
      </c>
      <c r="U249" s="10" t="str">
        <f>IFERROR(IF(S249=$U$1,'2nd Open'!F249,""),"")</f>
        <v/>
      </c>
      <c r="V249" s="10" t="str">
        <f>IFERROR(IF(S249=$V$1,'2nd Open'!F249,""),"")</f>
        <v/>
      </c>
      <c r="W249" s="10" t="str">
        <f>IFERROR(IF($S249=$W$1,'2nd Open'!F249,""),"")</f>
        <v/>
      </c>
      <c r="X249" s="10" t="str">
        <f>IFERROR(IF(S249=$X$1,'2nd Open'!F249,""),"")</f>
        <v/>
      </c>
    </row>
    <row r="250" spans="1:24">
      <c r="A250" s="24" t="str">
        <f>IF(B250="","",Draw!F250)</f>
        <v/>
      </c>
      <c r="B250" s="25" t="str">
        <f>IFERROR(Draw!G250,"")</f>
        <v/>
      </c>
      <c r="C250" s="25" t="str">
        <f>IFERROR(Draw!H250,"")</f>
        <v/>
      </c>
      <c r="D250" s="80"/>
      <c r="E250" s="26">
        <v>2.4900000000000002E-7</v>
      </c>
      <c r="F250" s="133" t="str">
        <f t="shared" si="41"/>
        <v/>
      </c>
      <c r="S250" s="3" t="str">
        <f>IFERROR(VLOOKUP('2nd Open'!F250,$Z$3:$AA$7,2,TRUE),"")</f>
        <v/>
      </c>
      <c r="T250" s="10" t="str">
        <f>IFERROR(IF(S250=$T$1,'2nd Open'!F250,""),"")</f>
        <v/>
      </c>
      <c r="U250" s="10" t="str">
        <f>IFERROR(IF(S250=$U$1,'2nd Open'!F250,""),"")</f>
        <v/>
      </c>
      <c r="V250" s="10" t="str">
        <f>IFERROR(IF(S250=$V$1,'2nd Open'!F250,""),"")</f>
        <v/>
      </c>
      <c r="W250" s="10" t="str">
        <f>IFERROR(IF($S250=$W$1,'2nd Open'!F250,""),"")</f>
        <v/>
      </c>
      <c r="X250" s="10" t="str">
        <f>IFERROR(IF(S250=$X$1,'2nd Open'!F250,""),"")</f>
        <v/>
      </c>
    </row>
    <row r="251" spans="1:24">
      <c r="A251" s="24" t="str">
        <f>IF(B251="","",Draw!F251)</f>
        <v/>
      </c>
      <c r="B251" s="25" t="str">
        <f>IFERROR(Draw!G251,"")</f>
        <v/>
      </c>
      <c r="C251" s="25" t="str">
        <f>IFERROR(Draw!H251,"")</f>
        <v/>
      </c>
      <c r="D251" s="81"/>
      <c r="E251" s="26">
        <v>2.4999999999999999E-7</v>
      </c>
      <c r="F251" s="133" t="str">
        <f t="shared" si="41"/>
        <v/>
      </c>
      <c r="S251" s="3" t="str">
        <f>IFERROR(VLOOKUP('2nd Open'!F251,$Z$3:$AA$7,2,TRUE),"")</f>
        <v/>
      </c>
      <c r="T251" s="10" t="str">
        <f>IFERROR(IF(S251=$T$1,'2nd Open'!F251,""),"")</f>
        <v/>
      </c>
      <c r="U251" s="10" t="str">
        <f>IFERROR(IF(S251=$U$1,'2nd Open'!F251,""),"")</f>
        <v/>
      </c>
      <c r="V251" s="10" t="str">
        <f>IFERROR(IF(S251=$V$1,'2nd Open'!F251,""),"")</f>
        <v/>
      </c>
      <c r="W251" s="10" t="str">
        <f>IFERROR(IF($S251=$W$1,'2nd Open'!F251,""),"")</f>
        <v/>
      </c>
      <c r="X251" s="10" t="str">
        <f>IFERROR(IF(S251=$X$1,'2nd Open'!F251,""),"")</f>
        <v/>
      </c>
    </row>
    <row r="252" spans="1:24">
      <c r="A252" s="24" t="str">
        <f>IF(B252="","",Draw!F252)</f>
        <v/>
      </c>
      <c r="B252" s="25" t="str">
        <f>IFERROR(Draw!G252,"")</f>
        <v/>
      </c>
      <c r="C252" s="25" t="str">
        <f>IFERROR(Draw!H252,"")</f>
        <v/>
      </c>
      <c r="D252" s="82"/>
      <c r="E252" s="26">
        <v>2.5100000000000001E-7</v>
      </c>
      <c r="F252" s="133" t="str">
        <f t="shared" si="41"/>
        <v/>
      </c>
      <c r="S252" s="3" t="str">
        <f>IFERROR(VLOOKUP('2nd Open'!F252,$Z$3:$AA$7,2,TRUE),"")</f>
        <v/>
      </c>
      <c r="T252" s="10" t="str">
        <f>IFERROR(IF(S252=$T$1,'2nd Open'!F252,""),"")</f>
        <v/>
      </c>
      <c r="U252" s="10" t="str">
        <f>IFERROR(IF(S252=$U$1,'2nd Open'!F252,""),"")</f>
        <v/>
      </c>
      <c r="V252" s="10" t="str">
        <f>IFERROR(IF(S252=$V$1,'2nd Open'!F252,""),"")</f>
        <v/>
      </c>
      <c r="W252" s="10" t="str">
        <f>IFERROR(IF($S252=$W$1,'2nd Open'!F252,""),"")</f>
        <v/>
      </c>
      <c r="X252" s="10" t="str">
        <f>IFERROR(IF(S252=$X$1,'2nd Open'!F252,""),"")</f>
        <v/>
      </c>
    </row>
    <row r="253" spans="1:24">
      <c r="A253" s="36"/>
      <c r="B253" s="37"/>
      <c r="C253" s="37"/>
      <c r="D253" s="89"/>
      <c r="E253" s="26">
        <v>2.5199999999999998E-7</v>
      </c>
      <c r="F253" s="133" t="str">
        <f t="shared" si="41"/>
        <v/>
      </c>
      <c r="S253" s="3" t="str">
        <f>IFERROR(VLOOKUP('2nd Open'!F253,$Z$3:$AA$7,2,TRUE),"")</f>
        <v/>
      </c>
      <c r="T253" s="10" t="str">
        <f>IFERROR(IF(S253=$T$1,'2nd Open'!F253,""),"")</f>
        <v/>
      </c>
      <c r="U253" s="10" t="str">
        <f>IFERROR(IF(S253=$U$1,'2nd Open'!F253,""),"")</f>
        <v/>
      </c>
      <c r="V253" s="10" t="str">
        <f>IFERROR(IF(S253=$V$1,'2nd Open'!F253,""),"")</f>
        <v/>
      </c>
      <c r="W253" s="10" t="str">
        <f>IFERROR(IF($S253=$W$1,'2nd Open'!F253,""),"")</f>
        <v/>
      </c>
      <c r="X253" s="10" t="str">
        <f>IFERROR(IF(S253=$X$1,'2nd Open'!F253,""),"")</f>
        <v/>
      </c>
    </row>
    <row r="254" spans="1:24">
      <c r="A254" s="24" t="str">
        <f>IF(B254="","",Draw!F254)</f>
        <v/>
      </c>
      <c r="B254" s="25" t="str">
        <f>IFERROR(Draw!G254,"")</f>
        <v/>
      </c>
      <c r="C254" s="25" t="str">
        <f>IFERROR(Draw!H254,"")</f>
        <v/>
      </c>
      <c r="D254" s="78"/>
      <c r="E254" s="26">
        <v>2.53E-7</v>
      </c>
      <c r="F254" s="133" t="str">
        <f t="shared" si="41"/>
        <v/>
      </c>
      <c r="S254" s="3" t="str">
        <f>IFERROR(VLOOKUP('2nd Open'!F254,$Z$3:$AA$7,2,TRUE),"")</f>
        <v/>
      </c>
      <c r="T254" s="10" t="str">
        <f>IFERROR(IF(S254=$T$1,'2nd Open'!F254,""),"")</f>
        <v/>
      </c>
      <c r="U254" s="10" t="str">
        <f>IFERROR(IF(S254=$U$1,'2nd Open'!F254,""),"")</f>
        <v/>
      </c>
      <c r="V254" s="10" t="str">
        <f>IFERROR(IF(S254=$V$1,'2nd Open'!F254,""),"")</f>
        <v/>
      </c>
      <c r="W254" s="10" t="str">
        <f>IFERROR(IF($S254=$W$1,'2nd Open'!F254,""),"")</f>
        <v/>
      </c>
      <c r="X254" s="10" t="str">
        <f>IFERROR(IF(S254=$X$1,'2nd Open'!F254,""),"")</f>
        <v/>
      </c>
    </row>
    <row r="255" spans="1:24">
      <c r="A255" s="24" t="str">
        <f>IF(B255="","",Draw!F255)</f>
        <v/>
      </c>
      <c r="B255" s="25" t="str">
        <f>IFERROR(Draw!G255,"")</f>
        <v/>
      </c>
      <c r="C255" s="25" t="str">
        <f>IFERROR(Draw!H255,"")</f>
        <v/>
      </c>
      <c r="D255" s="79"/>
      <c r="E255" s="26">
        <v>2.5400000000000002E-7</v>
      </c>
      <c r="F255" s="133" t="str">
        <f t="shared" si="41"/>
        <v/>
      </c>
      <c r="S255" s="3" t="str">
        <f>IFERROR(VLOOKUP('2nd Open'!F255,$Z$3:$AA$7,2,TRUE),"")</f>
        <v/>
      </c>
      <c r="T255" s="10" t="str">
        <f>IFERROR(IF(S255=$T$1,'2nd Open'!F255,""),"")</f>
        <v/>
      </c>
      <c r="U255" s="10" t="str">
        <f>IFERROR(IF(S255=$U$1,'2nd Open'!F255,""),"")</f>
        <v/>
      </c>
      <c r="V255" s="10" t="str">
        <f>IFERROR(IF(S255=$V$1,'2nd Open'!F255,""),"")</f>
        <v/>
      </c>
      <c r="W255" s="10" t="str">
        <f>IFERROR(IF($S255=$W$1,'2nd Open'!F255,""),"")</f>
        <v/>
      </c>
      <c r="X255" s="10" t="str">
        <f>IFERROR(IF(S255=$X$1,'2nd Open'!F255,""),"")</f>
        <v/>
      </c>
    </row>
    <row r="256" spans="1:24">
      <c r="A256" s="24" t="str">
        <f>IF(B256="","",Draw!F256)</f>
        <v/>
      </c>
      <c r="B256" s="25" t="str">
        <f>IFERROR(Draw!G256,"")</f>
        <v/>
      </c>
      <c r="C256" s="25" t="str">
        <f>IFERROR(Draw!H256,"")</f>
        <v/>
      </c>
      <c r="D256" s="80"/>
      <c r="E256" s="26">
        <v>2.5499999999999999E-7</v>
      </c>
      <c r="F256" s="133" t="str">
        <f t="shared" si="41"/>
        <v/>
      </c>
      <c r="S256" s="3" t="str">
        <f>IFERROR(VLOOKUP('2nd Open'!F256,$Z$3:$AA$7,2,TRUE),"")</f>
        <v/>
      </c>
      <c r="T256" s="10" t="str">
        <f>IFERROR(IF(S256=$T$1,'2nd Open'!F256,""),"")</f>
        <v/>
      </c>
      <c r="U256" s="10" t="str">
        <f>IFERROR(IF(S256=$U$1,'2nd Open'!F256,""),"")</f>
        <v/>
      </c>
      <c r="V256" s="10" t="str">
        <f>IFERROR(IF(S256=$V$1,'2nd Open'!F256,""),"")</f>
        <v/>
      </c>
      <c r="W256" s="10" t="str">
        <f>IFERROR(IF($S256=$W$1,'2nd Open'!F256,""),"")</f>
        <v/>
      </c>
      <c r="X256" s="10" t="str">
        <f>IFERROR(IF(S256=$X$1,'2nd Open'!F256,""),"")</f>
        <v/>
      </c>
    </row>
    <row r="257" spans="1:24">
      <c r="A257" s="24" t="str">
        <f>IF(B257="","",Draw!F257)</f>
        <v/>
      </c>
      <c r="B257" s="25" t="str">
        <f>IFERROR(Draw!G257,"")</f>
        <v/>
      </c>
      <c r="C257" s="25" t="str">
        <f>IFERROR(Draw!H257,"")</f>
        <v/>
      </c>
      <c r="D257" s="81"/>
      <c r="E257" s="26">
        <v>2.5600000000000002E-7</v>
      </c>
      <c r="F257" s="133" t="str">
        <f t="shared" si="41"/>
        <v/>
      </c>
      <c r="S257" s="3" t="str">
        <f>IFERROR(VLOOKUP('2nd Open'!F257,$Z$3:$AA$7,2,TRUE),"")</f>
        <v/>
      </c>
      <c r="T257" s="10" t="str">
        <f>IFERROR(IF(S257=$T$1,'2nd Open'!F257,""),"")</f>
        <v/>
      </c>
      <c r="U257" s="10" t="str">
        <f>IFERROR(IF(S257=$U$1,'2nd Open'!F257,""),"")</f>
        <v/>
      </c>
      <c r="V257" s="10" t="str">
        <f>IFERROR(IF(S257=$V$1,'2nd Open'!F257,""),"")</f>
        <v/>
      </c>
      <c r="W257" s="10" t="str">
        <f>IFERROR(IF($S257=$W$1,'2nd Open'!F257,""),"")</f>
        <v/>
      </c>
      <c r="X257" s="10" t="str">
        <f>IFERROR(IF(S257=$X$1,'2nd Open'!F257,""),"")</f>
        <v/>
      </c>
    </row>
    <row r="258" spans="1:24">
      <c r="A258" s="24" t="str">
        <f>IF(B258="","",Draw!F258)</f>
        <v/>
      </c>
      <c r="B258" s="25" t="str">
        <f>IFERROR(Draw!G258,"")</f>
        <v/>
      </c>
      <c r="C258" s="25" t="str">
        <f>IFERROR(Draw!H258,"")</f>
        <v/>
      </c>
      <c r="D258" s="82"/>
      <c r="E258" s="26">
        <v>2.5699999999999999E-7</v>
      </c>
      <c r="F258" s="133" t="str">
        <f t="shared" si="41"/>
        <v/>
      </c>
      <c r="S258" s="3" t="str">
        <f>IFERROR(VLOOKUP('2nd Open'!F258,$Z$3:$AA$7,2,TRUE),"")</f>
        <v/>
      </c>
      <c r="T258" s="10" t="str">
        <f>IFERROR(IF(S258=$T$1,'2nd Open'!F258,""),"")</f>
        <v/>
      </c>
      <c r="U258" s="10" t="str">
        <f>IFERROR(IF(S258=$U$1,'2nd Open'!F258,""),"")</f>
        <v/>
      </c>
      <c r="V258" s="10" t="str">
        <f>IFERROR(IF(S258=$V$1,'2nd Open'!F258,""),"")</f>
        <v/>
      </c>
      <c r="W258" s="10" t="str">
        <f>IFERROR(IF($S258=$W$1,'2nd Open'!F258,""),"")</f>
        <v/>
      </c>
      <c r="X258" s="10" t="str">
        <f>IFERROR(IF(S258=$X$1,'2nd Open'!F258,""),"")</f>
        <v/>
      </c>
    </row>
    <row r="259" spans="1:24">
      <c r="A259" s="36"/>
      <c r="B259" s="37"/>
      <c r="C259" s="37"/>
      <c r="D259" s="89"/>
      <c r="E259" s="26">
        <v>2.5800000000000001E-7</v>
      </c>
      <c r="F259" s="133" t="str">
        <f t="shared" si="41"/>
        <v/>
      </c>
      <c r="S259" s="3" t="str">
        <f>IFERROR(VLOOKUP('2nd Open'!F259,$Z$3:$AA$7,2,TRUE),"")</f>
        <v/>
      </c>
      <c r="T259" s="10" t="str">
        <f>IFERROR(IF(S259=$T$1,'2nd Open'!F259,""),"")</f>
        <v/>
      </c>
      <c r="U259" s="10" t="str">
        <f>IFERROR(IF(S259=$U$1,'2nd Open'!F259,""),"")</f>
        <v/>
      </c>
      <c r="V259" s="10" t="str">
        <f>IFERROR(IF(S259=$V$1,'2nd Open'!F259,""),"")</f>
        <v/>
      </c>
      <c r="W259" s="10" t="str">
        <f>IFERROR(IF($S259=$W$1,'2nd Open'!F259,""),"")</f>
        <v/>
      </c>
      <c r="X259" s="10" t="str">
        <f>IFERROR(IF(S259=$X$1,'2nd Open'!F259,""),"")</f>
        <v/>
      </c>
    </row>
    <row r="260" spans="1:24">
      <c r="A260" s="24" t="str">
        <f>IF(B260="","",Draw!F260)</f>
        <v/>
      </c>
      <c r="B260" s="25" t="str">
        <f>IFERROR(Draw!G260,"")</f>
        <v/>
      </c>
      <c r="C260" s="25" t="str">
        <f>IFERROR(Draw!H260,"")</f>
        <v/>
      </c>
      <c r="D260" s="78"/>
      <c r="E260" s="26">
        <v>2.5899999999999998E-7</v>
      </c>
      <c r="F260" s="133" t="str">
        <f t="shared" si="41"/>
        <v/>
      </c>
      <c r="S260" s="3" t="str">
        <f>IFERROR(VLOOKUP('2nd Open'!F260,$Z$3:$AA$7,2,TRUE),"")</f>
        <v/>
      </c>
      <c r="T260" s="10" t="str">
        <f>IFERROR(IF(S260=$T$1,'2nd Open'!F260,""),"")</f>
        <v/>
      </c>
      <c r="U260" s="10" t="str">
        <f>IFERROR(IF(S260=$U$1,'2nd Open'!F260,""),"")</f>
        <v/>
      </c>
      <c r="V260" s="10" t="str">
        <f>IFERROR(IF(S260=$V$1,'2nd Open'!F260,""),"")</f>
        <v/>
      </c>
      <c r="W260" s="10" t="str">
        <f>IFERROR(IF($S260=$W$1,'2nd Open'!F260,""),"")</f>
        <v/>
      </c>
      <c r="X260" s="10" t="str">
        <f>IFERROR(IF(S260=$X$1,'2nd Open'!F260,""),"")</f>
        <v/>
      </c>
    </row>
    <row r="261" spans="1:24">
      <c r="A261" s="24" t="str">
        <f>IF(B261="","",Draw!F261)</f>
        <v/>
      </c>
      <c r="B261" s="25" t="str">
        <f>IFERROR(Draw!G261,"")</f>
        <v/>
      </c>
      <c r="C261" s="25" t="str">
        <f>IFERROR(Draw!H261,"")</f>
        <v/>
      </c>
      <c r="D261" s="79"/>
      <c r="E261" s="26">
        <v>2.6E-7</v>
      </c>
      <c r="F261" s="133" t="str">
        <f t="shared" si="41"/>
        <v/>
      </c>
      <c r="S261" s="3" t="str">
        <f>IFERROR(VLOOKUP('2nd Open'!F261,$Z$3:$AA$7,2,TRUE),"")</f>
        <v/>
      </c>
      <c r="T261" s="10" t="str">
        <f>IFERROR(IF(S261=$T$1,'2nd Open'!F261,""),"")</f>
        <v/>
      </c>
      <c r="U261" s="10" t="str">
        <f>IFERROR(IF(S261=$U$1,'2nd Open'!F261,""),"")</f>
        <v/>
      </c>
      <c r="V261" s="10" t="str">
        <f>IFERROR(IF(S261=$V$1,'2nd Open'!F261,""),"")</f>
        <v/>
      </c>
      <c r="W261" s="10" t="str">
        <f>IFERROR(IF($S261=$W$1,'2nd Open'!F261,""),"")</f>
        <v/>
      </c>
      <c r="X261" s="10" t="str">
        <f>IFERROR(IF(S261=$X$1,'2nd Open'!F261,""),"")</f>
        <v/>
      </c>
    </row>
    <row r="262" spans="1:24">
      <c r="A262" s="24" t="str">
        <f>IF(B262="","",Draw!F262)</f>
        <v/>
      </c>
      <c r="B262" s="25" t="str">
        <f>IFERROR(Draw!G262,"")</f>
        <v/>
      </c>
      <c r="C262" s="25" t="str">
        <f>IFERROR(Draw!H262,"")</f>
        <v/>
      </c>
      <c r="D262" s="80"/>
      <c r="E262" s="26">
        <v>2.6100000000000002E-7</v>
      </c>
      <c r="F262" s="133" t="str">
        <f t="shared" si="41"/>
        <v/>
      </c>
      <c r="S262" s="3" t="str">
        <f>IFERROR(VLOOKUP('2nd Open'!F262,$Z$3:$AA$7,2,TRUE),"")</f>
        <v/>
      </c>
      <c r="T262" s="10" t="str">
        <f>IFERROR(IF(S262=$T$1,'2nd Open'!F262,""),"")</f>
        <v/>
      </c>
      <c r="U262" s="10" t="str">
        <f>IFERROR(IF(S262=$U$1,'2nd Open'!F262,""),"")</f>
        <v/>
      </c>
      <c r="V262" s="10" t="str">
        <f>IFERROR(IF(S262=$V$1,'2nd Open'!F262,""),"")</f>
        <v/>
      </c>
      <c r="W262" s="10" t="str">
        <f>IFERROR(IF($S262=$W$1,'2nd Open'!F262,""),"")</f>
        <v/>
      </c>
      <c r="X262" s="10" t="str">
        <f>IFERROR(IF(S262=$X$1,'2nd Open'!F262,""),"")</f>
        <v/>
      </c>
    </row>
    <row r="263" spans="1:24">
      <c r="A263" s="24" t="str">
        <f>IF(B263="","",Draw!F263)</f>
        <v/>
      </c>
      <c r="B263" s="25" t="str">
        <f>IFERROR(Draw!G263,"")</f>
        <v/>
      </c>
      <c r="C263" s="25" t="str">
        <f>IFERROR(Draw!H263,"")</f>
        <v/>
      </c>
      <c r="D263" s="81"/>
      <c r="E263" s="26">
        <v>2.6199999999999999E-7</v>
      </c>
      <c r="F263" s="133" t="str">
        <f t="shared" si="41"/>
        <v/>
      </c>
      <c r="S263" s="3" t="str">
        <f>IFERROR(VLOOKUP('2nd Open'!F263,$Z$3:$AA$7,2,TRUE),"")</f>
        <v/>
      </c>
      <c r="T263" s="10" t="str">
        <f>IFERROR(IF(S263=$T$1,'2nd Open'!F263,""),"")</f>
        <v/>
      </c>
      <c r="U263" s="10" t="str">
        <f>IFERROR(IF(S263=$U$1,'2nd Open'!F263,""),"")</f>
        <v/>
      </c>
      <c r="V263" s="10" t="str">
        <f>IFERROR(IF(S263=$V$1,'2nd Open'!F263,""),"")</f>
        <v/>
      </c>
      <c r="W263" s="10" t="str">
        <f>IFERROR(IF($S263=$W$1,'2nd Open'!F263,""),"")</f>
        <v/>
      </c>
      <c r="X263" s="10" t="str">
        <f>IFERROR(IF(S263=$X$1,'2nd Open'!F263,""),"")</f>
        <v/>
      </c>
    </row>
    <row r="264" spans="1:24">
      <c r="A264" s="24" t="str">
        <f>IF(B264="","",Draw!F264)</f>
        <v/>
      </c>
      <c r="B264" s="25" t="str">
        <f>IFERROR(Draw!G264,"")</f>
        <v/>
      </c>
      <c r="C264" s="25" t="str">
        <f>IFERROR(Draw!H264,"")</f>
        <v/>
      </c>
      <c r="D264" s="82"/>
      <c r="E264" s="26">
        <v>2.6300000000000001E-7</v>
      </c>
      <c r="F264" s="133" t="str">
        <f t="shared" si="41"/>
        <v/>
      </c>
      <c r="S264" s="3" t="str">
        <f>IFERROR(VLOOKUP('2nd Open'!F264,$Z$3:$AA$7,2,TRUE),"")</f>
        <v/>
      </c>
      <c r="T264" s="10" t="str">
        <f>IFERROR(IF(S264=$T$1,'2nd Open'!F264,""),"")</f>
        <v/>
      </c>
      <c r="U264" s="10" t="str">
        <f>IFERROR(IF(S264=$U$1,'2nd Open'!F264,""),"")</f>
        <v/>
      </c>
      <c r="V264" s="10" t="str">
        <f>IFERROR(IF(S264=$V$1,'2nd Open'!F264,""),"")</f>
        <v/>
      </c>
      <c r="W264" s="10" t="str">
        <f>IFERROR(IF($S264=$W$1,'2nd Open'!F264,""),"")</f>
        <v/>
      </c>
      <c r="X264" s="10" t="str">
        <f>IFERROR(IF(S264=$X$1,'2nd Open'!F264,""),"")</f>
        <v/>
      </c>
    </row>
    <row r="265" spans="1:24">
      <c r="A265" s="36"/>
      <c r="B265" s="37"/>
      <c r="C265" s="37"/>
      <c r="D265" s="89"/>
      <c r="E265" s="26">
        <v>2.6399999999999998E-7</v>
      </c>
      <c r="F265" s="133" t="str">
        <f t="shared" si="41"/>
        <v/>
      </c>
      <c r="S265" s="3" t="str">
        <f>IFERROR(VLOOKUP('2nd Open'!F265,$Z$3:$AA$7,2,TRUE),"")</f>
        <v/>
      </c>
      <c r="T265" s="10" t="str">
        <f>IFERROR(IF(S265=$T$1,'2nd Open'!F265,""),"")</f>
        <v/>
      </c>
      <c r="U265" s="10" t="str">
        <f>IFERROR(IF(S265=$U$1,'2nd Open'!F265,""),"")</f>
        <v/>
      </c>
      <c r="V265" s="10" t="str">
        <f>IFERROR(IF(S265=$V$1,'2nd Open'!F265,""),"")</f>
        <v/>
      </c>
      <c r="W265" s="10" t="str">
        <f>IFERROR(IF($S265=$W$1,'2nd Open'!F265,""),"")</f>
        <v/>
      </c>
      <c r="X265" s="10" t="str">
        <f>IFERROR(IF(S265=$X$1,'2nd Open'!F265,""),"")</f>
        <v/>
      </c>
    </row>
    <row r="266" spans="1:24">
      <c r="A266" s="24" t="str">
        <f>IF(B266="","",Draw!F266)</f>
        <v/>
      </c>
      <c r="B266" s="25" t="str">
        <f>IFERROR(Draw!G266,"")</f>
        <v/>
      </c>
      <c r="C266" s="25" t="str">
        <f>IFERROR(Draw!H266,"")</f>
        <v/>
      </c>
      <c r="D266" s="78"/>
      <c r="E266" s="26">
        <v>2.65E-7</v>
      </c>
      <c r="F266" s="133" t="str">
        <f t="shared" si="41"/>
        <v/>
      </c>
      <c r="S266" s="3" t="str">
        <f>IFERROR(VLOOKUP('2nd Open'!F266,$Z$3:$AA$7,2,TRUE),"")</f>
        <v/>
      </c>
      <c r="T266" s="10" t="str">
        <f>IFERROR(IF(S266=$T$1,'2nd Open'!F266,""),"")</f>
        <v/>
      </c>
      <c r="U266" s="10" t="str">
        <f>IFERROR(IF(S266=$U$1,'2nd Open'!F266,""),"")</f>
        <v/>
      </c>
      <c r="V266" s="10" t="str">
        <f>IFERROR(IF(S266=$V$1,'2nd Open'!F266,""),"")</f>
        <v/>
      </c>
      <c r="W266" s="10" t="str">
        <f>IFERROR(IF($S266=$W$1,'2nd Open'!F266,""),"")</f>
        <v/>
      </c>
      <c r="X266" s="10" t="str">
        <f>IFERROR(IF(S266=$X$1,'2nd Open'!F266,""),"")</f>
        <v/>
      </c>
    </row>
    <row r="267" spans="1:24">
      <c r="A267" s="24" t="str">
        <f>IF(B267="","",Draw!F267)</f>
        <v/>
      </c>
      <c r="B267" s="25" t="str">
        <f>IFERROR(Draw!G267,"")</f>
        <v/>
      </c>
      <c r="C267" s="25" t="str">
        <f>IFERROR(Draw!H267,"")</f>
        <v/>
      </c>
      <c r="D267" s="79"/>
      <c r="E267" s="26">
        <v>2.6600000000000003E-7</v>
      </c>
      <c r="F267" s="133" t="str">
        <f t="shared" si="41"/>
        <v/>
      </c>
      <c r="S267" s="3" t="str">
        <f>IFERROR(VLOOKUP('2nd Open'!F267,$Z$3:$AA$7,2,TRUE),"")</f>
        <v/>
      </c>
      <c r="T267" s="10" t="str">
        <f>IFERROR(IF(S267=$T$1,'2nd Open'!F267,""),"")</f>
        <v/>
      </c>
      <c r="U267" s="10" t="str">
        <f>IFERROR(IF(S267=$U$1,'2nd Open'!F267,""),"")</f>
        <v/>
      </c>
      <c r="V267" s="10" t="str">
        <f>IFERROR(IF(S267=$V$1,'2nd Open'!F267,""),"")</f>
        <v/>
      </c>
      <c r="W267" s="10" t="str">
        <f>IFERROR(IF($S267=$W$1,'2nd Open'!F267,""),"")</f>
        <v/>
      </c>
      <c r="X267" s="10" t="str">
        <f>IFERROR(IF(S267=$X$1,'2nd Open'!F267,""),"")</f>
        <v/>
      </c>
    </row>
    <row r="268" spans="1:24">
      <c r="A268" s="24" t="str">
        <f>IF(B268="","",Draw!F268)</f>
        <v/>
      </c>
      <c r="B268" s="25" t="str">
        <f>IFERROR(Draw!G268,"")</f>
        <v/>
      </c>
      <c r="C268" s="25" t="str">
        <f>IFERROR(Draw!H268,"")</f>
        <v/>
      </c>
      <c r="D268" s="80"/>
      <c r="E268" s="26">
        <v>2.67E-7</v>
      </c>
      <c r="F268" s="133" t="str">
        <f t="shared" si="41"/>
        <v/>
      </c>
      <c r="S268" s="3" t="str">
        <f>IFERROR(VLOOKUP('2nd Open'!F268,$Z$3:$AA$7,2,TRUE),"")</f>
        <v/>
      </c>
      <c r="T268" s="10" t="str">
        <f>IFERROR(IF(S268=$T$1,'2nd Open'!F268,""),"")</f>
        <v/>
      </c>
      <c r="U268" s="10" t="str">
        <f>IFERROR(IF(S268=$U$1,'2nd Open'!F268,""),"")</f>
        <v/>
      </c>
      <c r="V268" s="10" t="str">
        <f>IFERROR(IF(S268=$V$1,'2nd Open'!F268,""),"")</f>
        <v/>
      </c>
      <c r="W268" s="10" t="str">
        <f>IFERROR(IF($S268=$W$1,'2nd Open'!F268,""),"")</f>
        <v/>
      </c>
      <c r="X268" s="10" t="str">
        <f>IFERROR(IF(S268=$X$1,'2nd Open'!F268,""),"")</f>
        <v/>
      </c>
    </row>
    <row r="269" spans="1:24">
      <c r="A269" s="24" t="str">
        <f>IF(B269="","",Draw!F269)</f>
        <v/>
      </c>
      <c r="B269" s="25" t="str">
        <f>IFERROR(Draw!G269,"")</f>
        <v/>
      </c>
      <c r="C269" s="25" t="str">
        <f>IFERROR(Draw!H269,"")</f>
        <v/>
      </c>
      <c r="D269" s="81"/>
      <c r="E269" s="26">
        <v>2.6800000000000002E-7</v>
      </c>
      <c r="F269" s="133" t="str">
        <f t="shared" si="41"/>
        <v/>
      </c>
      <c r="S269" s="3" t="str">
        <f>IFERROR(VLOOKUP('2nd Open'!F269,$Z$3:$AA$7,2,TRUE),"")</f>
        <v/>
      </c>
      <c r="T269" s="10" t="str">
        <f>IFERROR(IF(S269=$T$1,'2nd Open'!F269,""),"")</f>
        <v/>
      </c>
      <c r="U269" s="10" t="str">
        <f>IFERROR(IF(S269=$U$1,'2nd Open'!F269,""),"")</f>
        <v/>
      </c>
      <c r="V269" s="10" t="str">
        <f>IFERROR(IF(S269=$V$1,'2nd Open'!F269,""),"")</f>
        <v/>
      </c>
      <c r="W269" s="10" t="str">
        <f>IFERROR(IF($S269=$W$1,'2nd Open'!F269,""),"")</f>
        <v/>
      </c>
      <c r="X269" s="10" t="str">
        <f>IFERROR(IF(S269=$X$1,'2nd Open'!F269,""),"")</f>
        <v/>
      </c>
    </row>
    <row r="270" spans="1:24">
      <c r="A270" s="24" t="str">
        <f>IF(B270="","",Draw!F270)</f>
        <v/>
      </c>
      <c r="B270" s="25" t="str">
        <f>IFERROR(Draw!G270,"")</f>
        <v/>
      </c>
      <c r="C270" s="25" t="str">
        <f>IFERROR(Draw!H270,"")</f>
        <v/>
      </c>
      <c r="D270" s="82"/>
      <c r="E270" s="26">
        <v>2.6899999999999999E-7</v>
      </c>
      <c r="F270" s="133" t="str">
        <f t="shared" si="41"/>
        <v/>
      </c>
      <c r="S270" s="3" t="str">
        <f>IFERROR(VLOOKUP('2nd Open'!F270,$Z$3:$AA$7,2,TRUE),"")</f>
        <v/>
      </c>
      <c r="T270" s="10" t="str">
        <f>IFERROR(IF(S270=$T$1,'2nd Open'!F270,""),"")</f>
        <v/>
      </c>
      <c r="U270" s="10" t="str">
        <f>IFERROR(IF(S270=$U$1,'2nd Open'!F270,""),"")</f>
        <v/>
      </c>
      <c r="V270" s="10" t="str">
        <f>IFERROR(IF(S270=$V$1,'2nd Open'!F270,""),"")</f>
        <v/>
      </c>
      <c r="W270" s="10" t="str">
        <f>IFERROR(IF($S270=$W$1,'2nd Open'!F270,""),"")</f>
        <v/>
      </c>
      <c r="X270" s="10" t="str">
        <f>IFERROR(IF(S270=$X$1,'2nd Open'!F270,""),"")</f>
        <v/>
      </c>
    </row>
    <row r="271" spans="1:24">
      <c r="A271" s="36"/>
      <c r="B271" s="37"/>
      <c r="C271" s="37"/>
      <c r="D271" s="89"/>
      <c r="E271" s="26">
        <v>2.7000000000000001E-7</v>
      </c>
      <c r="F271" s="133" t="str">
        <f t="shared" si="41"/>
        <v/>
      </c>
      <c r="S271" s="3" t="str">
        <f>IFERROR(VLOOKUP('2nd Open'!F271,$Z$3:$AA$7,2,TRUE),"")</f>
        <v/>
      </c>
      <c r="T271" s="10" t="str">
        <f>IFERROR(IF(S271=$T$1,'2nd Open'!F271,""),"")</f>
        <v/>
      </c>
      <c r="U271" s="10" t="str">
        <f>IFERROR(IF(S271=$U$1,'2nd Open'!F271,""),"")</f>
        <v/>
      </c>
      <c r="V271" s="10" t="str">
        <f>IFERROR(IF(S271=$V$1,'2nd Open'!F271,""),"")</f>
        <v/>
      </c>
      <c r="W271" s="10" t="str">
        <f>IFERROR(IF($S271=$W$1,'2nd Open'!F271,""),"")</f>
        <v/>
      </c>
      <c r="X271" s="10" t="str">
        <f>IFERROR(IF(S271=$X$1,'2nd Open'!F271,""),"")</f>
        <v/>
      </c>
    </row>
    <row r="272" spans="1:24">
      <c r="A272" s="24" t="str">
        <f>IF(B272="","",Draw!F272)</f>
        <v/>
      </c>
      <c r="B272" s="25" t="str">
        <f>IFERROR(Draw!G272,"")</f>
        <v/>
      </c>
      <c r="C272" s="25" t="str">
        <f>IFERROR(Draw!H272,"")</f>
        <v/>
      </c>
      <c r="D272" s="78"/>
      <c r="E272" s="26">
        <v>2.7099999999999998E-7</v>
      </c>
      <c r="F272" s="133" t="str">
        <f t="shared" si="41"/>
        <v/>
      </c>
      <c r="S272" s="3" t="str">
        <f>IFERROR(VLOOKUP('2nd Open'!F272,$Z$3:$AA$7,2,TRUE),"")</f>
        <v/>
      </c>
      <c r="T272" s="10" t="str">
        <f>IFERROR(IF(S272=$T$1,'2nd Open'!F272,""),"")</f>
        <v/>
      </c>
      <c r="U272" s="10" t="str">
        <f>IFERROR(IF(S272=$U$1,'2nd Open'!F272,""),"")</f>
        <v/>
      </c>
      <c r="V272" s="10" t="str">
        <f>IFERROR(IF(S272=$V$1,'2nd Open'!F272,""),"")</f>
        <v/>
      </c>
      <c r="W272" s="10" t="str">
        <f>IFERROR(IF($S272=$W$1,'2nd Open'!F272,""),"")</f>
        <v/>
      </c>
      <c r="X272" s="10" t="str">
        <f>IFERROR(IF(S272=$X$1,'2nd Open'!F272,""),"")</f>
        <v/>
      </c>
    </row>
    <row r="273" spans="1:24">
      <c r="A273" s="24" t="str">
        <f>IF(B273="","",Draw!F273)</f>
        <v/>
      </c>
      <c r="B273" s="25" t="str">
        <f>IFERROR(Draw!G273,"")</f>
        <v/>
      </c>
      <c r="C273" s="25" t="str">
        <f>IFERROR(Draw!H273,"")</f>
        <v/>
      </c>
      <c r="D273" s="79"/>
      <c r="E273" s="26">
        <v>2.72E-7</v>
      </c>
      <c r="F273" s="133" t="str">
        <f t="shared" si="41"/>
        <v/>
      </c>
      <c r="S273" s="3" t="str">
        <f>IFERROR(VLOOKUP('2nd Open'!F273,$Z$3:$AA$7,2,TRUE),"")</f>
        <v/>
      </c>
      <c r="T273" s="10" t="str">
        <f>IFERROR(IF(S273=$T$1,'2nd Open'!F273,""),"")</f>
        <v/>
      </c>
      <c r="U273" s="10" t="str">
        <f>IFERROR(IF(S273=$U$1,'2nd Open'!F273,""),"")</f>
        <v/>
      </c>
      <c r="V273" s="10" t="str">
        <f>IFERROR(IF(S273=$V$1,'2nd Open'!F273,""),"")</f>
        <v/>
      </c>
      <c r="W273" s="10" t="str">
        <f>IFERROR(IF($S273=$W$1,'2nd Open'!F273,""),"")</f>
        <v/>
      </c>
      <c r="X273" s="10" t="str">
        <f>IFERROR(IF(S273=$X$1,'2nd Open'!F273,""),"")</f>
        <v/>
      </c>
    </row>
    <row r="274" spans="1:24">
      <c r="A274" s="24" t="str">
        <f>IF(B274="","",Draw!F274)</f>
        <v/>
      </c>
      <c r="B274" s="25" t="str">
        <f>IFERROR(Draw!G274,"")</f>
        <v/>
      </c>
      <c r="C274" s="25" t="str">
        <f>IFERROR(Draw!H274,"")</f>
        <v/>
      </c>
      <c r="D274" s="80"/>
      <c r="E274" s="26">
        <v>2.7300000000000002E-7</v>
      </c>
      <c r="F274" s="133" t="str">
        <f t="shared" si="41"/>
        <v/>
      </c>
      <c r="S274" s="3" t="str">
        <f>IFERROR(VLOOKUP('2nd Open'!F274,$Z$3:$AA$7,2,TRUE),"")</f>
        <v/>
      </c>
      <c r="T274" s="10" t="str">
        <f>IFERROR(IF(S274=$T$1,'2nd Open'!F274,""),"")</f>
        <v/>
      </c>
      <c r="U274" s="10" t="str">
        <f>IFERROR(IF(S274=$U$1,'2nd Open'!F274,""),"")</f>
        <v/>
      </c>
      <c r="V274" s="10" t="str">
        <f>IFERROR(IF(S274=$V$1,'2nd Open'!F274,""),"")</f>
        <v/>
      </c>
      <c r="W274" s="10" t="str">
        <f>IFERROR(IF($S274=$W$1,'2nd Open'!F274,""),"")</f>
        <v/>
      </c>
      <c r="X274" s="10" t="str">
        <f>IFERROR(IF(S274=$X$1,'2nd Open'!F274,""),"")</f>
        <v/>
      </c>
    </row>
    <row r="275" spans="1:24">
      <c r="A275" s="24" t="str">
        <f>IF(B275="","",Draw!F275)</f>
        <v/>
      </c>
      <c r="B275" s="25" t="str">
        <f>IFERROR(Draw!G275,"")</f>
        <v/>
      </c>
      <c r="C275" s="25" t="str">
        <f>IFERROR(Draw!H275,"")</f>
        <v/>
      </c>
      <c r="D275" s="81"/>
      <c r="E275" s="26">
        <v>2.7399999999999999E-7</v>
      </c>
      <c r="F275" s="133" t="str">
        <f t="shared" si="41"/>
        <v/>
      </c>
      <c r="S275" s="3" t="str">
        <f>IFERROR(VLOOKUP('2nd Open'!F275,$Z$3:$AA$7,2,TRUE),"")</f>
        <v/>
      </c>
      <c r="T275" s="10" t="str">
        <f>IFERROR(IF(S275=$T$1,'2nd Open'!F275,""),"")</f>
        <v/>
      </c>
      <c r="U275" s="10" t="str">
        <f>IFERROR(IF(S275=$U$1,'2nd Open'!F275,""),"")</f>
        <v/>
      </c>
      <c r="V275" s="10" t="str">
        <f>IFERROR(IF(S275=$V$1,'2nd Open'!F275,""),"")</f>
        <v/>
      </c>
      <c r="W275" s="10" t="str">
        <f>IFERROR(IF($S275=$W$1,'2nd Open'!F275,""),"")</f>
        <v/>
      </c>
      <c r="X275" s="10" t="str">
        <f>IFERROR(IF(S275=$X$1,'2nd Open'!F275,""),"")</f>
        <v/>
      </c>
    </row>
    <row r="276" spans="1:24">
      <c r="A276" s="24" t="str">
        <f>IF(B276="","",Draw!F276)</f>
        <v/>
      </c>
      <c r="B276" s="25" t="str">
        <f>IFERROR(Draw!G276,"")</f>
        <v/>
      </c>
      <c r="C276" s="25" t="str">
        <f>IFERROR(Draw!H276,"")</f>
        <v/>
      </c>
      <c r="D276" s="82"/>
      <c r="E276" s="26">
        <v>2.7500000000000001E-7</v>
      </c>
      <c r="F276" s="133" t="str">
        <f t="shared" si="41"/>
        <v/>
      </c>
      <c r="S276" s="3" t="str">
        <f>IFERROR(VLOOKUP('2nd Open'!F276,$Z$3:$AA$7,2,TRUE),"")</f>
        <v/>
      </c>
      <c r="T276" s="10" t="str">
        <f>IFERROR(IF(S276=$T$1,'2nd Open'!F276,""),"")</f>
        <v/>
      </c>
      <c r="U276" s="10" t="str">
        <f>IFERROR(IF(S276=$U$1,'2nd Open'!F276,""),"")</f>
        <v/>
      </c>
      <c r="V276" s="10" t="str">
        <f>IFERROR(IF(S276=$V$1,'2nd Open'!F276,""),"")</f>
        <v/>
      </c>
      <c r="W276" s="10" t="str">
        <f>IFERROR(IF($S276=$W$1,'2nd Open'!F276,""),"")</f>
        <v/>
      </c>
      <c r="X276" s="10" t="str">
        <f>IFERROR(IF(S276=$X$1,'2nd Open'!F276,""),"")</f>
        <v/>
      </c>
    </row>
    <row r="277" spans="1:24">
      <c r="A277" s="36"/>
      <c r="B277" s="37"/>
      <c r="C277" s="37"/>
      <c r="D277" s="89"/>
      <c r="E277" s="26">
        <v>2.7599999999999998E-7</v>
      </c>
      <c r="F277" s="133" t="str">
        <f t="shared" si="41"/>
        <v/>
      </c>
      <c r="S277" s="3" t="str">
        <f>IFERROR(VLOOKUP('2nd Open'!F277,$Z$3:$AA$7,2,TRUE),"")</f>
        <v/>
      </c>
      <c r="T277" s="10" t="str">
        <f>IFERROR(IF(S277=$T$1,'2nd Open'!F277,""),"")</f>
        <v/>
      </c>
      <c r="U277" s="10" t="str">
        <f>IFERROR(IF(S277=$U$1,'2nd Open'!F277,""),"")</f>
        <v/>
      </c>
      <c r="V277" s="10" t="str">
        <f>IFERROR(IF(S277=$V$1,'2nd Open'!F277,""),"")</f>
        <v/>
      </c>
      <c r="W277" s="10" t="str">
        <f>IFERROR(IF($S277=$W$1,'2nd Open'!F277,""),"")</f>
        <v/>
      </c>
      <c r="X277" s="10" t="str">
        <f>IFERROR(IF(S277=$X$1,'2nd Open'!F277,""),"")</f>
        <v/>
      </c>
    </row>
    <row r="278" spans="1:24">
      <c r="A278" s="24" t="str">
        <f>IF(B278="","",Draw!F278)</f>
        <v/>
      </c>
      <c r="B278" s="25" t="str">
        <f>IFERROR(Draw!G278,"")</f>
        <v/>
      </c>
      <c r="C278" s="25" t="str">
        <f>IFERROR(Draw!H278,"")</f>
        <v/>
      </c>
      <c r="D278" s="78"/>
      <c r="E278" s="26">
        <v>2.7700000000000001E-7</v>
      </c>
      <c r="F278" s="133" t="str">
        <f t="shared" si="41"/>
        <v/>
      </c>
      <c r="S278" s="3" t="str">
        <f>IFERROR(VLOOKUP('2nd Open'!F278,$Z$3:$AA$7,2,TRUE),"")</f>
        <v/>
      </c>
      <c r="T278" s="10" t="str">
        <f>IFERROR(IF(S278=$T$1,'2nd Open'!F278,""),"")</f>
        <v/>
      </c>
      <c r="U278" s="10" t="str">
        <f>IFERROR(IF(S278=$U$1,'2nd Open'!F278,""),"")</f>
        <v/>
      </c>
      <c r="V278" s="10" t="str">
        <f>IFERROR(IF(S278=$V$1,'2nd Open'!F278,""),"")</f>
        <v/>
      </c>
      <c r="W278" s="10" t="str">
        <f>IFERROR(IF($S278=$W$1,'2nd Open'!F278,""),"")</f>
        <v/>
      </c>
      <c r="X278" s="10" t="str">
        <f>IFERROR(IF(S278=$X$1,'2nd Open'!F278,""),"")</f>
        <v/>
      </c>
    </row>
    <row r="279" spans="1:24">
      <c r="A279" s="24" t="str">
        <f>IF(B279="","",Draw!F279)</f>
        <v/>
      </c>
      <c r="B279" s="25" t="str">
        <f>IFERROR(Draw!G279,"")</f>
        <v/>
      </c>
      <c r="C279" s="25" t="str">
        <f>IFERROR(Draw!H279,"")</f>
        <v/>
      </c>
      <c r="D279" s="79"/>
      <c r="E279" s="26">
        <v>2.7799999999999997E-7</v>
      </c>
      <c r="F279" s="133" t="str">
        <f t="shared" si="41"/>
        <v/>
      </c>
      <c r="S279" s="3" t="str">
        <f>IFERROR(VLOOKUP('2nd Open'!F279,$Z$3:$AA$7,2,TRUE),"")</f>
        <v/>
      </c>
      <c r="T279" s="10" t="str">
        <f>IFERROR(IF(S279=$T$1,'2nd Open'!F279,""),"")</f>
        <v/>
      </c>
      <c r="U279" s="10" t="str">
        <f>IFERROR(IF(S279=$U$1,'2nd Open'!F279,""),"")</f>
        <v/>
      </c>
      <c r="V279" s="10" t="str">
        <f>IFERROR(IF(S279=$V$1,'2nd Open'!F279,""),"")</f>
        <v/>
      </c>
      <c r="W279" s="10" t="str">
        <f>IFERROR(IF($S279=$W$1,'2nd Open'!F279,""),"")</f>
        <v/>
      </c>
      <c r="X279" s="10" t="str">
        <f>IFERROR(IF(S279=$X$1,'2nd Open'!F279,""),"")</f>
        <v/>
      </c>
    </row>
    <row r="280" spans="1:24">
      <c r="A280" s="24" t="str">
        <f>IF(B280="","",Draw!F280)</f>
        <v/>
      </c>
      <c r="B280" s="25" t="str">
        <f>IFERROR(Draw!G280,"")</f>
        <v/>
      </c>
      <c r="C280" s="25" t="str">
        <f>IFERROR(Draw!H280,"")</f>
        <v/>
      </c>
      <c r="D280" s="80"/>
      <c r="E280" s="26">
        <v>2.79E-7</v>
      </c>
      <c r="F280" s="133" t="str">
        <f t="shared" si="41"/>
        <v/>
      </c>
      <c r="S280" s="3" t="str">
        <f>IFERROR(VLOOKUP('2nd Open'!F280,$Z$3:$AA$7,2,TRUE),"")</f>
        <v/>
      </c>
      <c r="T280" s="10" t="str">
        <f>IFERROR(IF(S280=$T$1,'2nd Open'!F280,""),"")</f>
        <v/>
      </c>
      <c r="U280" s="10" t="str">
        <f>IFERROR(IF(S280=$U$1,'2nd Open'!F280,""),"")</f>
        <v/>
      </c>
      <c r="V280" s="10" t="str">
        <f>IFERROR(IF(S280=$V$1,'2nd Open'!F280,""),"")</f>
        <v/>
      </c>
      <c r="W280" s="10" t="str">
        <f>IFERROR(IF($S280=$W$1,'2nd Open'!F280,""),"")</f>
        <v/>
      </c>
      <c r="X280" s="10" t="str">
        <f>IFERROR(IF(S280=$X$1,'2nd Open'!F280,""),"")</f>
        <v/>
      </c>
    </row>
    <row r="281" spans="1:24">
      <c r="A281" s="24" t="str">
        <f>IF(B281="","",Draw!F281)</f>
        <v/>
      </c>
      <c r="B281" s="25" t="str">
        <f>IFERROR(Draw!G281,"")</f>
        <v/>
      </c>
      <c r="C281" s="25" t="str">
        <f>IFERROR(Draw!H281,"")</f>
        <v/>
      </c>
      <c r="D281" s="81"/>
      <c r="E281" s="26">
        <v>2.8000000000000002E-7</v>
      </c>
      <c r="F281" s="133" t="str">
        <f t="shared" si="41"/>
        <v/>
      </c>
      <c r="S281" s="3" t="str">
        <f>IFERROR(VLOOKUP('2nd Open'!F281,$Z$3:$AA$7,2,TRUE),"")</f>
        <v/>
      </c>
      <c r="T281" s="10" t="str">
        <f>IFERROR(IF(S281=$T$1,'2nd Open'!F281,""),"")</f>
        <v/>
      </c>
      <c r="U281" s="10" t="str">
        <f>IFERROR(IF(S281=$U$1,'2nd Open'!F281,""),"")</f>
        <v/>
      </c>
      <c r="V281" s="10" t="str">
        <f>IFERROR(IF(S281=$V$1,'2nd Open'!F281,""),"")</f>
        <v/>
      </c>
      <c r="W281" s="10" t="str">
        <f>IFERROR(IF($S281=$W$1,'2nd Open'!F281,""),"")</f>
        <v/>
      </c>
      <c r="X281" s="10" t="str">
        <f>IFERROR(IF(S281=$X$1,'2nd Open'!F281,""),"")</f>
        <v/>
      </c>
    </row>
    <row r="282" spans="1:24">
      <c r="A282" s="24" t="str">
        <f>IF(B282="","",Draw!F282)</f>
        <v/>
      </c>
      <c r="B282" s="25" t="str">
        <f>IFERROR(Draw!G282,"")</f>
        <v/>
      </c>
      <c r="C282" s="25" t="str">
        <f>IFERROR(Draw!H282,"")</f>
        <v/>
      </c>
      <c r="D282" s="82"/>
      <c r="E282" s="26">
        <v>2.8099999999999999E-7</v>
      </c>
      <c r="F282" s="133" t="str">
        <f t="shared" si="41"/>
        <v/>
      </c>
      <c r="S282" s="3" t="str">
        <f>IFERROR(VLOOKUP('2nd Open'!F282,$Z$3:$AA$7,2,TRUE),"")</f>
        <v/>
      </c>
      <c r="T282" s="10" t="str">
        <f>IFERROR(IF(S282=$T$1,'2nd Open'!F282,""),"")</f>
        <v/>
      </c>
      <c r="U282" s="10" t="str">
        <f>IFERROR(IF(S282=$U$1,'2nd Open'!F282,""),"")</f>
        <v/>
      </c>
      <c r="V282" s="10" t="str">
        <f>IFERROR(IF(S282=$V$1,'2nd Open'!F282,""),"")</f>
        <v/>
      </c>
      <c r="W282" s="10" t="str">
        <f>IFERROR(IF($S282=$W$1,'2nd Open'!F282,""),"")</f>
        <v/>
      </c>
      <c r="X282" s="10" t="str">
        <f>IFERROR(IF(S282=$X$1,'2nd Open'!F282,""),"")</f>
        <v/>
      </c>
    </row>
    <row r="283" spans="1:24">
      <c r="A283" s="36"/>
      <c r="B283" s="37"/>
      <c r="C283" s="37"/>
      <c r="D283" s="89"/>
      <c r="E283" s="26">
        <v>2.8200000000000001E-7</v>
      </c>
      <c r="F283" s="133" t="str">
        <f t="shared" si="41"/>
        <v/>
      </c>
      <c r="S283" s="3" t="str">
        <f>IFERROR(VLOOKUP('2nd Open'!F283,$Z$3:$AA$7,2,TRUE),"")</f>
        <v/>
      </c>
      <c r="T283" s="10" t="str">
        <f>IFERROR(IF(S283=$T$1,'2nd Open'!F283,""),"")</f>
        <v/>
      </c>
      <c r="U283" s="10" t="str">
        <f>IFERROR(IF(S283=$U$1,'2nd Open'!F283,""),"")</f>
        <v/>
      </c>
      <c r="V283" s="10" t="str">
        <f>IFERROR(IF(S283=$V$1,'2nd Open'!F283,""),"")</f>
        <v/>
      </c>
      <c r="W283" s="10" t="str">
        <f>IFERROR(IF($S283=$W$1,'2nd Open'!F283,""),"")</f>
        <v/>
      </c>
      <c r="X283" s="10" t="str">
        <f>IFERROR(IF(S283=$X$1,'2nd Open'!F283,""),"")</f>
        <v/>
      </c>
    </row>
    <row r="284" spans="1:24">
      <c r="A284" s="24" t="str">
        <f>IF(B284="","",Draw!F284)</f>
        <v/>
      </c>
      <c r="B284" s="25" t="str">
        <f>IFERROR(Draw!G284,"")</f>
        <v/>
      </c>
      <c r="C284" s="25" t="str">
        <f>IFERROR(Draw!H284,"")</f>
        <v/>
      </c>
      <c r="D284" s="78"/>
      <c r="E284" s="26">
        <v>2.8299999999999998E-7</v>
      </c>
      <c r="F284" s="133" t="str">
        <f t="shared" si="41"/>
        <v/>
      </c>
      <c r="S284" s="3" t="str">
        <f>IFERROR(VLOOKUP('2nd Open'!F284,$Z$3:$AA$7,2,TRUE),"")</f>
        <v/>
      </c>
      <c r="T284" s="10" t="str">
        <f>IFERROR(IF(S284=$T$1,'2nd Open'!F284,""),"")</f>
        <v/>
      </c>
      <c r="U284" s="10" t="str">
        <f>IFERROR(IF(S284=$U$1,'2nd Open'!F284,""),"")</f>
        <v/>
      </c>
      <c r="V284" s="10" t="str">
        <f>IFERROR(IF(S284=$V$1,'2nd Open'!F284,""),"")</f>
        <v/>
      </c>
      <c r="W284" s="10" t="str">
        <f>IFERROR(IF($S284=$W$1,'2nd Open'!F284,""),"")</f>
        <v/>
      </c>
      <c r="X284" s="10" t="str">
        <f>IFERROR(IF(S284=$X$1,'2nd Open'!F284,""),"")</f>
        <v/>
      </c>
    </row>
    <row r="285" spans="1:24">
      <c r="A285" s="24" t="str">
        <f>IF(B285="","",Draw!F285)</f>
        <v/>
      </c>
      <c r="B285" s="25" t="str">
        <f>IFERROR(Draw!G285,"")</f>
        <v/>
      </c>
      <c r="C285" s="25" t="str">
        <f>IFERROR(Draw!H285,"")</f>
        <v/>
      </c>
      <c r="D285" s="79"/>
      <c r="E285" s="26">
        <v>2.84E-7</v>
      </c>
      <c r="F285" s="133" t="str">
        <f t="shared" si="41"/>
        <v/>
      </c>
      <c r="S285" s="3" t="str">
        <f>IFERROR(VLOOKUP('2nd Open'!F285,$Z$3:$AA$7,2,TRUE),"")</f>
        <v/>
      </c>
      <c r="T285" s="10" t="str">
        <f>IFERROR(IF(S285=$T$1,'2nd Open'!F285,""),"")</f>
        <v/>
      </c>
      <c r="U285" s="10" t="str">
        <f>IFERROR(IF(S285=$U$1,'2nd Open'!F285,""),"")</f>
        <v/>
      </c>
      <c r="V285" s="10" t="str">
        <f>IFERROR(IF(S285=$V$1,'2nd Open'!F285,""),"")</f>
        <v/>
      </c>
      <c r="W285" s="10" t="str">
        <f>IFERROR(IF($S285=$W$1,'2nd Open'!F285,""),"")</f>
        <v/>
      </c>
      <c r="X285" s="10" t="str">
        <f>IFERROR(IF(S285=$X$1,'2nd Open'!F285,""),"")</f>
        <v/>
      </c>
    </row>
    <row r="286" spans="1:24">
      <c r="A286" s="24" t="str">
        <f>IF(B286="","",Draw!F286)</f>
        <v/>
      </c>
      <c r="B286" s="25" t="str">
        <f>IFERROR(Draw!G286,"")</f>
        <v/>
      </c>
      <c r="C286" s="25" t="str">
        <f>IFERROR(Draw!H286,"")</f>
        <v/>
      </c>
      <c r="D286" s="80"/>
      <c r="E286" s="26">
        <v>2.8500000000000002E-7</v>
      </c>
      <c r="F286" s="133" t="str">
        <f t="shared" si="41"/>
        <v/>
      </c>
      <c r="S286" s="3" t="str">
        <f>IFERROR(VLOOKUP('2nd Open'!F286,$Z$3:$AA$7,2,TRUE),"")</f>
        <v/>
      </c>
      <c r="T286" s="10" t="str">
        <f>IFERROR(IF(S286=$T$1,'2nd Open'!F286,""),"")</f>
        <v/>
      </c>
      <c r="U286" s="10" t="str">
        <f>IFERROR(IF(S286=$U$1,'2nd Open'!F286,""),"")</f>
        <v/>
      </c>
      <c r="V286" s="10" t="str">
        <f>IFERROR(IF(S286=$V$1,'2nd Open'!F286,""),"")</f>
        <v/>
      </c>
      <c r="W286" s="10" t="str">
        <f>IFERROR(IF($S286=$W$1,'2nd Open'!F286,""),"")</f>
        <v/>
      </c>
      <c r="X286" s="10" t="str">
        <f>IFERROR(IF(S286=$X$1,'2nd Open'!F286,""),"")</f>
        <v/>
      </c>
    </row>
    <row r="287" spans="1:24">
      <c r="A287" s="24" t="str">
        <f>IF(B287="","",Draw!F287)</f>
        <v/>
      </c>
      <c r="B287" s="25" t="str">
        <f>IFERROR(Draw!G287,"")</f>
        <v/>
      </c>
      <c r="C287" s="25" t="str">
        <f>IFERROR(Draw!H287,"")</f>
        <v/>
      </c>
      <c r="D287" s="81"/>
      <c r="E287" s="26">
        <v>2.8599999999999999E-7</v>
      </c>
      <c r="F287" s="133" t="str">
        <f t="shared" si="41"/>
        <v/>
      </c>
      <c r="S287" s="3" t="str">
        <f>IFERROR(VLOOKUP('2nd Open'!F287,$Z$3:$AA$7,2,TRUE),"")</f>
        <v/>
      </c>
      <c r="T287" s="10" t="str">
        <f>IFERROR(IF(S287=$T$1,'2nd Open'!F287,""),"")</f>
        <v/>
      </c>
      <c r="U287" s="10" t="str">
        <f>IFERROR(IF(S287=$U$1,'2nd Open'!F287,""),"")</f>
        <v/>
      </c>
      <c r="V287" s="10" t="str">
        <f>IFERROR(IF(S287=$V$1,'2nd Open'!F287,""),"")</f>
        <v/>
      </c>
      <c r="W287" s="10" t="str">
        <f>IFERROR(IF($S287=$W$1,'2nd Open'!F287,""),"")</f>
        <v/>
      </c>
      <c r="X287" s="10" t="str">
        <f>IFERROR(IF(S287=$X$1,'2nd Open'!F287,""),"")</f>
        <v/>
      </c>
    </row>
    <row r="288" spans="1:24">
      <c r="A288" s="24" t="str">
        <f>IF(B288="","",Draw!F288)</f>
        <v/>
      </c>
      <c r="B288" s="25" t="str">
        <f>IFERROR(Draw!G288,"")</f>
        <v/>
      </c>
      <c r="C288" s="25" t="str">
        <f>IFERROR(Draw!H288,"")</f>
        <v/>
      </c>
      <c r="D288" s="82"/>
      <c r="E288" s="26">
        <v>2.8700000000000002E-7</v>
      </c>
      <c r="F288" s="133" t="str">
        <f t="shared" si="41"/>
        <v/>
      </c>
      <c r="S288" s="3" t="str">
        <f>IFERROR(VLOOKUP('2nd Open'!F288,$Z$3:$AA$7,2,TRUE),"")</f>
        <v/>
      </c>
      <c r="T288" s="10" t="str">
        <f>IFERROR(IF(S288=$T$1,'2nd Open'!F288,""),"")</f>
        <v/>
      </c>
      <c r="U288" s="10" t="str">
        <f>IFERROR(IF(S288=$U$1,'2nd Open'!F288,""),"")</f>
        <v/>
      </c>
      <c r="V288" s="10" t="str">
        <f>IFERROR(IF(S288=$V$1,'2nd Open'!F288,""),"")</f>
        <v/>
      </c>
      <c r="W288" s="10" t="str">
        <f>IFERROR(IF($S288=$W$1,'2nd Open'!F288,""),"")</f>
        <v/>
      </c>
      <c r="X288" s="10" t="str">
        <f>IFERROR(IF(S288=$X$1,'2nd Open'!F288,""),"")</f>
        <v/>
      </c>
    </row>
    <row r="289" spans="1:24">
      <c r="A289" s="36"/>
      <c r="B289" s="37"/>
      <c r="C289" s="37"/>
      <c r="D289" s="89"/>
      <c r="E289" s="26">
        <v>2.8799999999999998E-7</v>
      </c>
      <c r="F289" s="133" t="str">
        <f t="shared" si="41"/>
        <v/>
      </c>
      <c r="S289" s="3" t="str">
        <f>IFERROR(VLOOKUP('2nd Open'!F289,$Z$3:$AA$7,2,TRUE),"")</f>
        <v/>
      </c>
      <c r="T289" s="10" t="str">
        <f>IFERROR(IF(S289=$T$1,'2nd Open'!F289,""),"")</f>
        <v/>
      </c>
      <c r="U289" s="10" t="str">
        <f>IFERROR(IF(S289=$U$1,'2nd Open'!F289,""),"")</f>
        <v/>
      </c>
      <c r="V289" s="10" t="str">
        <f>IFERROR(IF(S289=$V$1,'2nd Open'!F289,""),"")</f>
        <v/>
      </c>
      <c r="W289" s="10" t="str">
        <f>IFERROR(IF($S289=$W$1,'2nd Open'!F289,""),"")</f>
        <v/>
      </c>
      <c r="X289" s="10" t="str">
        <f>IFERROR(IF(S289=$X$1,'2nd Open'!F289,""),"")</f>
        <v/>
      </c>
    </row>
    <row r="290" spans="1:24">
      <c r="A290" s="24" t="str">
        <f>IF(B290="","",Draw!F290)</f>
        <v/>
      </c>
      <c r="B290" s="25" t="str">
        <f>IFERROR(Draw!G290,"")</f>
        <v/>
      </c>
      <c r="C290" s="25" t="str">
        <f>IFERROR(Draw!H290,"")</f>
        <v/>
      </c>
      <c r="D290" s="78"/>
      <c r="E290" s="26">
        <v>2.8900000000000001E-7</v>
      </c>
      <c r="F290" s="133" t="str">
        <f t="shared" si="41"/>
        <v/>
      </c>
      <c r="S290" s="3" t="str">
        <f>IFERROR(VLOOKUP('2nd Open'!F290,$Z$3:$AA$7,2,TRUE),"")</f>
        <v/>
      </c>
      <c r="T290" s="10" t="str">
        <f>IFERROR(IF(S290=$T$1,'2nd Open'!F290,""),"")</f>
        <v/>
      </c>
      <c r="U290" s="10" t="str">
        <f>IFERROR(IF(S290=$U$1,'2nd Open'!F290,""),"")</f>
        <v/>
      </c>
      <c r="V290" s="10" t="str">
        <f>IFERROR(IF(S290=$V$1,'2nd Open'!F290,""),"")</f>
        <v/>
      </c>
      <c r="W290" s="10" t="str">
        <f>IFERROR(IF($S290=$W$1,'2nd Open'!F290,""),"")</f>
        <v/>
      </c>
      <c r="X290" s="10" t="str">
        <f>IFERROR(IF(S290=$X$1,'2nd Open'!F290,""),"")</f>
        <v/>
      </c>
    </row>
    <row r="291" spans="1:24">
      <c r="A291" s="24" t="str">
        <f>IF(B291="","",Draw!F291)</f>
        <v/>
      </c>
      <c r="B291" s="25" t="str">
        <f>IFERROR(Draw!G291,"")</f>
        <v/>
      </c>
      <c r="C291" s="25" t="str">
        <f>IFERROR(Draw!H291,"")</f>
        <v/>
      </c>
      <c r="D291" s="79"/>
      <c r="E291" s="26">
        <v>2.8999999999999998E-7</v>
      </c>
      <c r="F291" s="133" t="str">
        <f t="shared" si="41"/>
        <v/>
      </c>
      <c r="S291" s="3" t="str">
        <f>IFERROR(VLOOKUP('2nd Open'!F291,$Z$3:$AA$7,2,TRUE),"")</f>
        <v/>
      </c>
      <c r="T291" s="10" t="str">
        <f>IFERROR(IF(S291=$T$1,'2nd Open'!F291,""),"")</f>
        <v/>
      </c>
      <c r="U291" s="10" t="str">
        <f>IFERROR(IF(S291=$U$1,'2nd Open'!F291,""),"")</f>
        <v/>
      </c>
      <c r="V291" s="10" t="str">
        <f>IFERROR(IF(S291=$V$1,'2nd Open'!F291,""),"")</f>
        <v/>
      </c>
      <c r="W291" s="10" t="str">
        <f>IFERROR(IF($S291=$W$1,'2nd Open'!F291,""),"")</f>
        <v/>
      </c>
      <c r="X291" s="10" t="str">
        <f>IFERROR(IF(S291=$X$1,'2nd Open'!F291,""),"")</f>
        <v/>
      </c>
    </row>
    <row r="292" spans="1:24">
      <c r="A292" s="24" t="str">
        <f>IF(B292="","",Draw!F292)</f>
        <v/>
      </c>
      <c r="B292" s="25" t="str">
        <f>IFERROR(Draw!G292,"")</f>
        <v/>
      </c>
      <c r="C292" s="25" t="str">
        <f>IFERROR(Draw!H292,"")</f>
        <v/>
      </c>
      <c r="D292" s="80"/>
      <c r="E292" s="26">
        <v>2.91E-7</v>
      </c>
      <c r="F292" s="133" t="str">
        <f t="shared" si="41"/>
        <v/>
      </c>
      <c r="S292" s="3" t="str">
        <f>IFERROR(VLOOKUP('2nd Open'!F292,$Z$3:$AA$7,2,TRUE),"")</f>
        <v/>
      </c>
      <c r="T292" s="10" t="str">
        <f>IFERROR(IF(S292=$T$1,'2nd Open'!F292,""),"")</f>
        <v/>
      </c>
      <c r="U292" s="10" t="str">
        <f>IFERROR(IF(S292=$U$1,'2nd Open'!F292,""),"")</f>
        <v/>
      </c>
      <c r="V292" s="10" t="str">
        <f>IFERROR(IF(S292=$V$1,'2nd Open'!F292,""),"")</f>
        <v/>
      </c>
      <c r="W292" s="10" t="str">
        <f>IFERROR(IF($S292=$W$1,'2nd Open'!F292,""),"")</f>
        <v/>
      </c>
      <c r="X292" s="10" t="str">
        <f>IFERROR(IF(S292=$X$1,'2nd Open'!F292,""),"")</f>
        <v/>
      </c>
    </row>
    <row r="293" spans="1:24">
      <c r="A293" s="24" t="str">
        <f>IF(B293="","",Draw!F293)</f>
        <v/>
      </c>
      <c r="B293" s="25" t="str">
        <f>IFERROR(Draw!G293,"")</f>
        <v/>
      </c>
      <c r="C293" s="25" t="str">
        <f>IFERROR(Draw!H293,"")</f>
        <v/>
      </c>
      <c r="D293" s="81"/>
      <c r="E293" s="26">
        <v>2.9200000000000002E-7</v>
      </c>
      <c r="F293" s="133" t="str">
        <f t="shared" si="41"/>
        <v/>
      </c>
      <c r="S293" s="3" t="str">
        <f>IFERROR(VLOOKUP('2nd Open'!F293,$Z$3:$AA$7,2,TRUE),"")</f>
        <v/>
      </c>
      <c r="T293" s="10" t="str">
        <f>IFERROR(IF(S293=$T$1,'2nd Open'!F293,""),"")</f>
        <v/>
      </c>
      <c r="U293" s="10" t="str">
        <f>IFERROR(IF(S293=$U$1,'2nd Open'!F293,""),"")</f>
        <v/>
      </c>
      <c r="V293" s="10" t="str">
        <f>IFERROR(IF(S293=$V$1,'2nd Open'!F293,""),"")</f>
        <v/>
      </c>
      <c r="W293" s="10" t="str">
        <f>IFERROR(IF($S293=$W$1,'2nd Open'!F293,""),"")</f>
        <v/>
      </c>
      <c r="X293" s="10" t="str">
        <f>IFERROR(IF(S293=$X$1,'2nd Open'!F293,""),"")</f>
        <v/>
      </c>
    </row>
    <row r="294" spans="1:24">
      <c r="A294" s="24" t="str">
        <f>IF(B294="","",Draw!F294)</f>
        <v/>
      </c>
      <c r="B294" s="25" t="str">
        <f>IFERROR(Draw!G294,"")</f>
        <v/>
      </c>
      <c r="C294" s="25" t="str">
        <f>IFERROR(Draw!H294,"")</f>
        <v/>
      </c>
      <c r="D294" s="82"/>
      <c r="E294" s="26">
        <v>2.9299999999999999E-7</v>
      </c>
      <c r="F294" s="133" t="str">
        <f t="shared" si="41"/>
        <v/>
      </c>
      <c r="S294" s="3" t="str">
        <f>IFERROR(VLOOKUP('2nd Open'!F294,$Z$3:$AA$7,2,TRUE),"")</f>
        <v/>
      </c>
      <c r="T294" s="10" t="str">
        <f>IFERROR(IF(S294=$T$1,'2nd Open'!F294,""),"")</f>
        <v/>
      </c>
      <c r="U294" s="10" t="str">
        <f>IFERROR(IF(S294=$U$1,'2nd Open'!F294,""),"")</f>
        <v/>
      </c>
      <c r="V294" s="10" t="str">
        <f>IFERROR(IF(S294=$V$1,'2nd Open'!F294,""),"")</f>
        <v/>
      </c>
      <c r="W294" s="10" t="str">
        <f>IFERROR(IF($S294=$W$1,'2nd Open'!F294,""),"")</f>
        <v/>
      </c>
      <c r="X294" s="10" t="str">
        <f>IFERROR(IF(S294=$X$1,'2nd Open'!F294,""),"")</f>
        <v/>
      </c>
    </row>
    <row r="295" spans="1:24">
      <c r="A295" s="36"/>
      <c r="B295" s="37"/>
      <c r="C295" s="37"/>
      <c r="D295" s="89"/>
      <c r="E295" s="26">
        <v>2.9400000000000001E-7</v>
      </c>
      <c r="F295" s="133" t="str">
        <f t="shared" si="41"/>
        <v/>
      </c>
      <c r="S295" s="3" t="str">
        <f>IFERROR(VLOOKUP('2nd Open'!F295,$Z$3:$AA$7,2,TRUE),"")</f>
        <v/>
      </c>
      <c r="T295" s="10" t="str">
        <f>IFERROR(IF(S295=$T$1,'2nd Open'!F295,""),"")</f>
        <v/>
      </c>
      <c r="U295" s="10" t="str">
        <f>IFERROR(IF(S295=$U$1,'2nd Open'!F295,""),"")</f>
        <v/>
      </c>
      <c r="V295" s="10" t="str">
        <f>IFERROR(IF(S295=$V$1,'2nd Open'!F295,""),"")</f>
        <v/>
      </c>
      <c r="W295" s="10" t="str">
        <f>IFERROR(IF($S295=$W$1,'2nd Open'!F295,""),"")</f>
        <v/>
      </c>
      <c r="X295" s="10" t="str">
        <f>IFERROR(IF(S295=$X$1,'2nd Open'!F295,""),"")</f>
        <v/>
      </c>
    </row>
    <row r="296" spans="1:24">
      <c r="A296" s="24" t="str">
        <f>IF(B296="","",Draw!F296)</f>
        <v/>
      </c>
      <c r="B296" s="25" t="str">
        <f>IFERROR(Draw!G296,"")</f>
        <v/>
      </c>
      <c r="C296" s="25" t="str">
        <f>IFERROR(Draw!H296,"")</f>
        <v/>
      </c>
      <c r="D296" s="78"/>
      <c r="E296" s="26">
        <v>2.9499999999999898E-7</v>
      </c>
      <c r="F296" s="133" t="str">
        <f t="shared" si="41"/>
        <v/>
      </c>
      <c r="S296" s="3" t="str">
        <f>IFERROR(VLOOKUP('2nd Open'!F296,$Z$3:$AA$7,2,TRUE),"")</f>
        <v/>
      </c>
      <c r="T296" s="10" t="str">
        <f>IFERROR(IF(S296=$T$1,'2nd Open'!F296,""),"")</f>
        <v/>
      </c>
      <c r="U296" s="10" t="str">
        <f>IFERROR(IF(S296=$U$1,'2nd Open'!F296,""),"")</f>
        <v/>
      </c>
      <c r="V296" s="10" t="str">
        <f>IFERROR(IF(S296=$V$1,'2nd Open'!F296,""),"")</f>
        <v/>
      </c>
      <c r="W296" s="10" t="str">
        <f>IFERROR(IF($S296=$W$1,'2nd Open'!F296,""),"")</f>
        <v/>
      </c>
      <c r="X296" s="10" t="str">
        <f>IFERROR(IF(S296=$X$1,'2nd Open'!F296,""),"")</f>
        <v/>
      </c>
    </row>
    <row r="297" spans="1:24">
      <c r="A297" s="24" t="str">
        <f>IF(B297="","",Draw!F297)</f>
        <v/>
      </c>
      <c r="B297" s="25" t="str">
        <f>IFERROR(Draw!G297,"")</f>
        <v/>
      </c>
      <c r="C297" s="25" t="str">
        <f>IFERROR(Draw!H297,"")</f>
        <v/>
      </c>
      <c r="D297" s="79"/>
      <c r="E297" s="26">
        <v>2.95999999999999E-7</v>
      </c>
      <c r="F297" s="133" t="str">
        <f t="shared" si="41"/>
        <v/>
      </c>
      <c r="S297" s="3" t="str">
        <f>IFERROR(VLOOKUP('2nd Open'!F297,$Z$3:$AA$7,2,TRUE),"")</f>
        <v/>
      </c>
      <c r="T297" s="10" t="str">
        <f>IFERROR(IF(S297=$T$1,'2nd Open'!F297,""),"")</f>
        <v/>
      </c>
      <c r="U297" s="10" t="str">
        <f>IFERROR(IF(S297=$U$1,'2nd Open'!F297,""),"")</f>
        <v/>
      </c>
      <c r="V297" s="10" t="str">
        <f>IFERROR(IF(S297=$V$1,'2nd Open'!F297,""),"")</f>
        <v/>
      </c>
      <c r="W297" s="10" t="str">
        <f>IFERROR(IF($S297=$W$1,'2nd Open'!F297,""),"")</f>
        <v/>
      </c>
      <c r="X297" s="10" t="str">
        <f>IFERROR(IF(S297=$X$1,'2nd Open'!F297,""),"")</f>
        <v/>
      </c>
    </row>
    <row r="298" spans="1:24">
      <c r="A298" s="24" t="str">
        <f>IF(B298="","",Draw!F298)</f>
        <v/>
      </c>
      <c r="B298" s="25" t="str">
        <f>IFERROR(Draw!G298,"")</f>
        <v/>
      </c>
      <c r="C298" s="25" t="str">
        <f>IFERROR(Draw!H298,"")</f>
        <v/>
      </c>
      <c r="D298" s="80"/>
      <c r="E298" s="26">
        <v>2.9699999999999902E-7</v>
      </c>
      <c r="F298" s="133" t="str">
        <f t="shared" si="41"/>
        <v/>
      </c>
      <c r="S298" s="3" t="str">
        <f>IFERROR(VLOOKUP('2nd Open'!F298,$Z$3:$AA$7,2,TRUE),"")</f>
        <v/>
      </c>
      <c r="T298" s="10" t="str">
        <f>IFERROR(IF(S298=$T$1,'2nd Open'!F298,""),"")</f>
        <v/>
      </c>
      <c r="U298" s="10" t="str">
        <f>IFERROR(IF(S298=$U$1,'2nd Open'!F298,""),"")</f>
        <v/>
      </c>
      <c r="V298" s="10" t="str">
        <f>IFERROR(IF(S298=$V$1,'2nd Open'!F298,""),"")</f>
        <v/>
      </c>
      <c r="W298" s="10" t="str">
        <f>IFERROR(IF($S298=$W$1,'2nd Open'!F298,""),"")</f>
        <v/>
      </c>
      <c r="X298" s="10" t="str">
        <f>IFERROR(IF(S298=$X$1,'2nd Open'!F298,""),"")</f>
        <v/>
      </c>
    </row>
    <row r="299" spans="1:24">
      <c r="A299" s="24" t="str">
        <f>IF(B299="","",Draw!F299)</f>
        <v/>
      </c>
      <c r="B299" s="25" t="str">
        <f>IFERROR(Draw!G299,"")</f>
        <v/>
      </c>
      <c r="C299" s="25" t="str">
        <f>IFERROR(Draw!H299,"")</f>
        <v/>
      </c>
      <c r="D299" s="81"/>
      <c r="E299" s="26">
        <v>2.9799999999999899E-7</v>
      </c>
      <c r="F299" s="133" t="str">
        <f t="shared" si="41"/>
        <v/>
      </c>
      <c r="S299" s="3" t="str">
        <f>IFERROR(VLOOKUP('2nd Open'!F299,$Z$3:$AA$7,2,TRUE),"")</f>
        <v/>
      </c>
      <c r="T299" s="10" t="str">
        <f>IFERROR(IF(S299=$T$1,'2nd Open'!F299,""),"")</f>
        <v/>
      </c>
      <c r="U299" s="10" t="str">
        <f>IFERROR(IF(S299=$U$1,'2nd Open'!F299,""),"")</f>
        <v/>
      </c>
      <c r="V299" s="10" t="str">
        <f>IFERROR(IF(S299=$V$1,'2nd Open'!F299,""),"")</f>
        <v/>
      </c>
      <c r="W299" s="10" t="str">
        <f>IFERROR(IF($S299=$W$1,'2nd Open'!F299,""),"")</f>
        <v/>
      </c>
      <c r="X299" s="10" t="str">
        <f>IFERROR(IF(S299=$X$1,'2nd Open'!F299,""),"")</f>
        <v/>
      </c>
    </row>
    <row r="300" spans="1:24">
      <c r="A300" s="24" t="str">
        <f>IF(B300="","",Draw!F300)</f>
        <v/>
      </c>
      <c r="B300" s="25" t="str">
        <f>IFERROR(Draw!G300,"")</f>
        <v/>
      </c>
      <c r="C300" s="25" t="str">
        <f>IFERROR(Draw!H300,"")</f>
        <v/>
      </c>
      <c r="D300" s="79"/>
      <c r="E300" s="26">
        <v>2.9899999999999901E-7</v>
      </c>
      <c r="F300" s="133" t="str">
        <f t="shared" si="41"/>
        <v/>
      </c>
      <c r="S300" s="3" t="str">
        <f>IFERROR(VLOOKUP('2nd Open'!F300,$Z$3:$AA$7,2,TRUE),"")</f>
        <v/>
      </c>
      <c r="T300" s="10" t="str">
        <f>IFERROR(IF(S300=$T$1,'2nd Open'!F300,""),"")</f>
        <v/>
      </c>
      <c r="U300" s="10" t="str">
        <f>IFERROR(IF(S300=$U$1,'2nd Open'!F300,""),"")</f>
        <v/>
      </c>
      <c r="V300" s="10" t="str">
        <f>IFERROR(IF(S300=$V$1,'2nd Open'!F300,""),"")</f>
        <v/>
      </c>
      <c r="W300" s="10" t="str">
        <f>IFERROR(IF($S300=$W$1,'2nd Open'!F300,""),"")</f>
        <v/>
      </c>
      <c r="X300" s="10" t="str">
        <f>IFERROR(IF(S300=$X$1,'2nd Open'!F300,""),"")</f>
        <v/>
      </c>
    </row>
  </sheetData>
  <sheetProtection sheet="1" selectLockedCells="1"/>
  <mergeCells count="10">
    <mergeCell ref="L4:L8"/>
    <mergeCell ref="L10:L14"/>
    <mergeCell ref="L16:L20"/>
    <mergeCell ref="L22:L26"/>
    <mergeCell ref="L28:L32"/>
    <mergeCell ref="Z10:Z14"/>
    <mergeCell ref="Z16:Z20"/>
    <mergeCell ref="Z22:Z26"/>
    <mergeCell ref="Z28:Z32"/>
    <mergeCell ref="Z34:Z38"/>
  </mergeCells>
  <conditionalFormatting sqref="A41:D300 A2:C40">
    <cfRule type="expression" dxfId="7" priority="4">
      <formula>MOD(ROW(),6)=1</formula>
    </cfRule>
  </conditionalFormatting>
  <conditionalFormatting sqref="M4:Q32">
    <cfRule type="expression" dxfId="6" priority="2">
      <formula>MOD(ROW(),2)=0</formula>
    </cfRule>
  </conditionalFormatting>
  <conditionalFormatting sqref="D2:D40">
    <cfRule type="expression" dxfId="5" priority="1">
      <formula>MOD(ROW(),6)=1</formula>
    </cfRule>
  </conditionalFormatting>
  <dataValidations count="1">
    <dataValidation type="list" allowBlank="1" showInputMessage="1" showErrorMessage="1" sqref="J9">
      <formula1>$I$12:$I$17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Enter Draw</vt:lpstr>
      <vt:lpstr>Draw</vt:lpstr>
      <vt:lpstr>1st Open</vt:lpstr>
      <vt:lpstr>1st Open Results</vt:lpstr>
      <vt:lpstr>Youth</vt:lpstr>
      <vt:lpstr> Youth Calculations</vt:lpstr>
      <vt:lpstr>Youth Results</vt:lpstr>
      <vt:lpstr>PeeWee</vt:lpstr>
      <vt:lpstr>2nd Open</vt:lpstr>
      <vt:lpstr>2nd Open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2016-11-28T16:15:14Z</cp:lastPrinted>
  <dcterms:created xsi:type="dcterms:W3CDTF">2016-10-21T03:48:16Z</dcterms:created>
  <dcterms:modified xsi:type="dcterms:W3CDTF">2018-07-26T19:58:36Z</dcterms:modified>
</cp:coreProperties>
</file>